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7"/>
  </bookViews>
  <sheets>
    <sheet name="Bevétel 1. " sheetId="1" r:id="rId1"/>
    <sheet name="Kiadás 2." sheetId="2" r:id="rId2"/>
    <sheet name="Átadott pénz 3" sheetId="3" state="hidden" r:id="rId3"/>
    <sheet name="Felhalmozási kiadások 4." sheetId="4" state="hidden" r:id="rId4"/>
    <sheet name="Mérleg 3." sheetId="5" r:id="rId5"/>
    <sheet name="Létszám 6." sheetId="6" state="hidden" r:id="rId6"/>
    <sheet name="Létszám 4." sheetId="7" r:id="rId7"/>
    <sheet name="Előir.felh.ütemterv 5. " sheetId="8" r:id="rId8"/>
    <sheet name="Tartalék 6.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<sst xmlns="http://schemas.openxmlformats.org/spreadsheetml/2006/main" count="313" uniqueCount="232">
  <si>
    <t>Dologi kiadások</t>
  </si>
  <si>
    <t>Felhalmozási kiadások</t>
  </si>
  <si>
    <t>Összesen</t>
  </si>
  <si>
    <t>Személyi kiadások</t>
  </si>
  <si>
    <t>Működési kiadások</t>
  </si>
  <si>
    <t>Előir.  csop.sz.</t>
  </si>
  <si>
    <t>Cím, alcím, jogcím</t>
  </si>
  <si>
    <t>Felújítások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</si>
  <si>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</si>
  <si>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</si>
  <si>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</si>
  <si>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</si>
  <si>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</si>
  <si>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</si>
  <si>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</si>
  <si>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</si>
  <si>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</si>
  <si>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</si>
  <si>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</si>
  <si>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</si>
  <si>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</si>
  <si>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</si>
  <si>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</si>
  <si>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</si>
  <si>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</si>
  <si>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K506</t>
  </si>
  <si>
    <t>Ebből: Egyéb működési célú támogatások államháztartáson kívülre</t>
  </si>
  <si>
    <t>Beruházások</t>
  </si>
  <si>
    <t>Egyéb felhalmozási célú kiadások</t>
  </si>
  <si>
    <t>Megnevezés</t>
  </si>
  <si>
    <t>Önkormányzat összesen:</t>
  </si>
  <si>
    <t>bevételeinek és kiadásainak előirányzat mérlege</t>
  </si>
  <si>
    <t>K1 Személyi juttatás</t>
  </si>
  <si>
    <t>K2 Munkaadót terhelő járulék</t>
  </si>
  <si>
    <t>K3 Dologi kiadás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</si>
  <si>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</si>
  <si>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</si>
  <si>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</si>
  <si>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</si>
  <si>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</si>
  <si>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</si>
  <si>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</si>
  <si>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</si>
  <si>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</si>
  <si>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</si>
  <si>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</si>
  <si>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</si>
  <si>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K512</t>
  </si>
  <si>
    <t>Ebből: Tartalék</t>
  </si>
  <si>
    <t>Előirányzat-felhasználási terv
2014.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</si>
  <si>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</si>
  <si>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</si>
  <si>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</si>
  <si>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</si>
  <si>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</si>
  <si>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</si>
  <si>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</si>
  <si>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</si>
  <si>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</si>
  <si>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</si>
  <si>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</si>
  <si>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</si>
  <si>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</si>
  <si>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</si>
  <si>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</si>
  <si>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</si>
  <si>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Bevételek összesen:</t>
  </si>
  <si>
    <t>Kiadások</t>
  </si>
  <si>
    <t>Személyi juttatások</t>
  </si>
  <si>
    <t>Dologi  kiadások</t>
  </si>
  <si>
    <t>Egyéb felhalmozási kiadások</t>
  </si>
  <si>
    <t>Finanszírozási kiadások</t>
  </si>
  <si>
    <t>Kiadások összesen:</t>
  </si>
  <si>
    <t>Általános- és céltartalék</t>
  </si>
  <si>
    <t>Sorszám</t>
  </si>
  <si>
    <t>Ö S S Z E S E N :</t>
  </si>
  <si>
    <t>ÁLTALÁNOS TARTALÉK</t>
  </si>
  <si>
    <t>B1 Működési célú támogatások államh. belülről</t>
  </si>
  <si>
    <t>Ebből: Egyéb működési célú támogatások államháztartáson belülre</t>
  </si>
  <si>
    <t>K508</t>
  </si>
  <si>
    <t>K87</t>
  </si>
  <si>
    <t>Ebből: Lakástámogatás</t>
  </si>
  <si>
    <t>K513</t>
  </si>
  <si>
    <t>LÉTSZÁMKERET KIMUTATÁS</t>
  </si>
  <si>
    <t>Álláshely</t>
  </si>
  <si>
    <t>Eredeti előirányzat</t>
  </si>
  <si>
    <t>teljes munkaidős</t>
  </si>
  <si>
    <t>rész munkaidős</t>
  </si>
  <si>
    <t>összesen</t>
  </si>
  <si>
    <t>Önkormányzat</t>
  </si>
  <si>
    <t>polgármester</t>
  </si>
  <si>
    <t>parkfenntartó</t>
  </si>
  <si>
    <t>védőnő</t>
  </si>
  <si>
    <t>Közfoglalkoztatotti engedélyezett létszámkeret</t>
  </si>
  <si>
    <t>Önkormányzat engedélyezett létszámkeret</t>
  </si>
  <si>
    <t>Működési célú támogatások ÁH-on belülről</t>
  </si>
  <si>
    <t>Felhalmozási célú támogatások ÁH-on belülről</t>
  </si>
  <si>
    <t>GERENDÁS KÖZSÉG ÖNKORMÁNYZAT 2017. ÉVI KÖLTSÉGVETÉSE</t>
  </si>
  <si>
    <t>2017. évi kiadások</t>
  </si>
  <si>
    <t>2017. évi kötelező feladat tv.szerint</t>
  </si>
  <si>
    <t>2017.évi önként vállalt feladat</t>
  </si>
  <si>
    <t>K502</t>
  </si>
  <si>
    <t>Ebből: Elvonások és befizetések</t>
  </si>
  <si>
    <t>K9</t>
  </si>
  <si>
    <t>K914</t>
  </si>
  <si>
    <t>Államháztatáson belüli megelőlegezések visszafizetése</t>
  </si>
  <si>
    <t>Ebből: Működési célú visszatérítendő támogatások államháztartáson kívülre</t>
  </si>
  <si>
    <t>Gerendás Község Önkormányzat 2017. évi költségvetése</t>
  </si>
  <si>
    <t>GERENDÁS Község Önkormányzatának 2017. évi működési és fejlesztési célú</t>
  </si>
  <si>
    <t>K9 Finanszírozási kiadások</t>
  </si>
  <si>
    <t>Működési bevételek összesen</t>
  </si>
  <si>
    <t>Működési kiadások összesen</t>
  </si>
  <si>
    <t>Felhalmozási bevételek össz.</t>
  </si>
  <si>
    <t>Felhalmozási kiadások össz.</t>
  </si>
  <si>
    <t>I.</t>
  </si>
  <si>
    <t>II.</t>
  </si>
  <si>
    <t>III.</t>
  </si>
  <si>
    <t>Jogcím  csop.sz.</t>
  </si>
  <si>
    <t>Az önkormányzat költségvetési főösszege bevételi forrásonként</t>
  </si>
  <si>
    <t>Jogcím. csop.sz.</t>
  </si>
  <si>
    <t>B1</t>
  </si>
  <si>
    <t>Működési célú támogatások államháztartáson belülről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</si>
  <si>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</si>
  <si>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</si>
  <si>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</si>
  <si>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</si>
  <si>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</si>
  <si>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 és gyermekjóléti  feladatainak támogatása</t>
  </si>
  <si>
    <t>B114</t>
  </si>
  <si>
    <t>Települési önkormányzatok kulturális feladatainak támogatása</t>
  </si>
  <si>
    <t>B115</t>
  </si>
  <si>
    <t>Működési célú központosított előirányzatok</t>
  </si>
  <si>
    <t>B116</t>
  </si>
  <si>
    <t>Helyi önkormányzatok kiegészítő támogatásai</t>
  </si>
  <si>
    <t>B16</t>
  </si>
  <si>
    <t>Egyéb működési célú támogatások bevételei államháztartáson belülről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</si>
  <si>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</si>
  <si>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</si>
  <si>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</si>
  <si>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</si>
  <si>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</si>
  <si>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</si>
  <si>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B3</t>
  </si>
  <si>
    <t>B34</t>
  </si>
  <si>
    <t>Vagyoni tipusú adók</t>
  </si>
  <si>
    <t>Magánszemélyek kommunális adója</t>
  </si>
  <si>
    <t>B35</t>
  </si>
  <si>
    <t>Termékek és szolgáltatások adói</t>
  </si>
  <si>
    <t>Iparűzési adó</t>
  </si>
  <si>
    <t>Gépjárműadó</t>
  </si>
  <si>
    <t>B36</t>
  </si>
  <si>
    <t>Egyéb közhatalmi bevételek</t>
  </si>
  <si>
    <t>Igazgatási szolg.díjak, egyéb bírságok, pótlékok</t>
  </si>
  <si>
    <t>IV.</t>
  </si>
  <si>
    <t>B4</t>
  </si>
  <si>
    <t>B408</t>
  </si>
  <si>
    <t>Ebből kamatbevételek</t>
  </si>
  <si>
    <t>V.</t>
  </si>
  <si>
    <t>B5</t>
  </si>
  <si>
    <t>VI.</t>
  </si>
  <si>
    <t>B6</t>
  </si>
  <si>
    <t>B64</t>
  </si>
  <si>
    <t>Működési célú visszatérítendő támogatások Áh.kívülről</t>
  </si>
  <si>
    <t>B65</t>
  </si>
  <si>
    <t>Egyéb működési célú átvett pénzeszközök</t>
  </si>
  <si>
    <t>VII.</t>
  </si>
  <si>
    <t>B7</t>
  </si>
  <si>
    <t>B74</t>
  </si>
  <si>
    <t>Felhalmozási célú visszatérítendő támogatások Áh. kívülről</t>
  </si>
  <si>
    <t>B75</t>
  </si>
  <si>
    <t>Egyéb felhalmozási célú átvett pénzeszközök</t>
  </si>
  <si>
    <t>VIII.</t>
  </si>
  <si>
    <t>B8</t>
  </si>
  <si>
    <t>B8121</t>
  </si>
  <si>
    <t>Forgatási célú belföldi értékpapírok beváltása, értékesítése</t>
  </si>
  <si>
    <t>B8131</t>
  </si>
  <si>
    <t>Előző év költségvetési maradványának igénybevétele</t>
  </si>
  <si>
    <t>BEVÉTEL ÖSSZESEN</t>
  </si>
  <si>
    <t>Előir. cs.sz.</t>
  </si>
  <si>
    <t>KIADÁS ÖSSZESEN</t>
  </si>
  <si>
    <t>karbantartó-gépkezelő</t>
  </si>
  <si>
    <t>2017. évi kötelező feladat tv.szerint módosított</t>
  </si>
  <si>
    <t>2017.évi önként vállalt feladat módosított</t>
  </si>
  <si>
    <t>2017. évi eredeti előirányzat</t>
  </si>
  <si>
    <t>2017. évi módosított előirányzat</t>
  </si>
  <si>
    <t>Cél megnevezése</t>
  </si>
  <si>
    <t>GERENDÁS KÖZSÉG ÖNKORMÁNYZAT 2017. ÉVI ÁLTALÁNOS TARTALÉKA</t>
  </si>
  <si>
    <t>FELHALMOZÁSI KIADÁSOK ÖSSZESEN:</t>
  </si>
  <si>
    <t>FELÚJÍTÁSOK, BERUHÁZÁSOK</t>
  </si>
  <si>
    <t>Egyéb felhalmozási célú kiadások összesen</t>
  </si>
  <si>
    <t>Lakástámogatás</t>
  </si>
  <si>
    <t>Ivóvízhálózat értéknövelő felújítása</t>
  </si>
  <si>
    <t>Közutak felújítása</t>
  </si>
  <si>
    <t>Ravatalozó felújítása</t>
  </si>
  <si>
    <t>Felújítás</t>
  </si>
  <si>
    <t>Játszótérre kamera felszerelése</t>
  </si>
  <si>
    <t>Kis értékű egyéb gép, berendezés, felszerelés</t>
  </si>
  <si>
    <t>Közfoglalkoztatás önerő: pótkocsi</t>
  </si>
  <si>
    <t>Közfoglalkoztatás önerő: homlokrakodó gép tartozékkal</t>
  </si>
  <si>
    <t>Beruházás</t>
  </si>
  <si>
    <t>FEJLESZTÉSEK ÉS FELÚJÍTÁSOK</t>
  </si>
  <si>
    <t>Ady és Kossuth utca kereszteződésétől a Kossuth utca nyugati felének útfelújítása a géptelepig</t>
  </si>
  <si>
    <t>B-H-SZ Kft. megalapításához vagyoni hozzájárulás</t>
  </si>
  <si>
    <t>HIDRO-G Kft. Tőkeemelés</t>
  </si>
  <si>
    <t>Kerékpárút hálózat fejlesztése Gerendás-Csorvás települések között</t>
  </si>
  <si>
    <t>Társadalmi szervezetek támogatása</t>
  </si>
  <si>
    <t>Működési célú pénzeszköz átadás</t>
  </si>
  <si>
    <t xml:space="preserve">Szlovák Önkormányzat </t>
  </si>
  <si>
    <t>3.</t>
  </si>
  <si>
    <t>Egyéb működési célú támogatás államháztartáson kívülre</t>
  </si>
  <si>
    <t>Civil szervezetek, Egyesületek Egyházak támogatása</t>
  </si>
  <si>
    <t>084031</t>
  </si>
  <si>
    <t>Civil szervezetek támogatása</t>
  </si>
  <si>
    <t>Bursa Hungarica ösztöndíj</t>
  </si>
  <si>
    <t>107060</t>
  </si>
  <si>
    <t>Egyéb működési célú támogatások államháztartáson belülre összesen</t>
  </si>
  <si>
    <t>Gyomai üdülő támogatása</t>
  </si>
  <si>
    <t>018030</t>
  </si>
  <si>
    <t>Családsegítő szolgálat működési hozzájárulás</t>
  </si>
  <si>
    <t>"KÖZÉP-BÉKÉSI TÉRSÉG" Ivóvízminőség-javító Önkormányzati Társulás 2017. évi működési hozzájárulás</t>
  </si>
  <si>
    <t>Orosházi Kistérség Többcélú Társulás gyermekjólét, családsegítés, orvosi ügyelet támogatása</t>
  </si>
  <si>
    <t>Kétsopronyi Közös Önkormányzati Hivatal működési hozzájárulás</t>
  </si>
  <si>
    <t>Délkelet-Alföld Regionális Hulladékgazdálkodási Rendszer Létrehozását Célzó Önkormányzati Társulási Megállapodásának V. fejezet 35/b.) pontja alapján működési hozzájárulás</t>
  </si>
  <si>
    <t>Egyéb működési célú támogatások államháztartáson belülre</t>
  </si>
  <si>
    <t>Rovatszám</t>
  </si>
  <si>
    <t>Kormányzati kód</t>
  </si>
  <si>
    <t>Egyéb működési célú támogatások</t>
  </si>
  <si>
    <t>B8141</t>
  </si>
  <si>
    <t>K912</t>
  </si>
  <si>
    <t>Forg.c. belf. értékpapír vásárlás</t>
  </si>
  <si>
    <t>Áh. belüli megelőlegezések</t>
  </si>
  <si>
    <t>GERENDÁS KÖZSÉG ÖNKORMÁNYZAT 2018. ÉVI KÖLTSÉGVETÉSE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</si>
</sst>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#"/>
    <numFmt numFmtId="187" formatCode="#,##0.000"/>
    <numFmt numFmtId="188" formatCode="#,##0.0000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11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32" borderId="10" xfId="0" applyFont="1" applyFill="1" applyBorder="1" applyAlignment="1">
      <alignment wrapText="1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vertical="center" wrapText="1"/>
    </xf>
    <xf numFmtId="0" fontId="14" fillId="0" borderId="0" xfId="58" applyFill="1" applyProtection="1">
      <alignment/>
      <protection/>
    </xf>
    <xf numFmtId="0" fontId="14" fillId="0" borderId="0" xfId="58" applyFill="1" applyProtection="1">
      <alignment/>
      <protection locked="0"/>
    </xf>
    <xf numFmtId="0" fontId="15" fillId="0" borderId="0" xfId="0" applyFont="1" applyFill="1" applyAlignment="1">
      <alignment horizontal="right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186" fontId="17" fillId="0" borderId="10" xfId="58" applyNumberFormat="1" applyFont="1" applyFill="1" applyBorder="1" applyAlignment="1" applyProtection="1">
      <alignment vertical="center"/>
      <protection locked="0"/>
    </xf>
    <xf numFmtId="186" fontId="17" fillId="0" borderId="11" xfId="58" applyNumberFormat="1" applyFont="1" applyFill="1" applyBorder="1" applyAlignment="1" applyProtection="1">
      <alignment vertical="center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186" fontId="17" fillId="0" borderId="12" xfId="58" applyNumberFormat="1" applyFont="1" applyFill="1" applyBorder="1" applyAlignment="1" applyProtection="1">
      <alignment vertical="center"/>
      <protection locked="0"/>
    </xf>
    <xf numFmtId="186" fontId="17" fillId="0" borderId="13" xfId="58" applyNumberFormat="1" applyFont="1" applyFill="1" applyBorder="1" applyAlignment="1" applyProtection="1">
      <alignment vertical="center"/>
      <protection/>
    </xf>
    <xf numFmtId="0" fontId="17" fillId="0" borderId="10" xfId="58" applyFont="1" applyFill="1" applyBorder="1" applyAlignment="1" applyProtection="1">
      <alignment horizontal="left" vertical="center" indent="1"/>
      <protection/>
    </xf>
    <xf numFmtId="0" fontId="17" fillId="0" borderId="12" xfId="58" applyFont="1" applyFill="1" applyBorder="1" applyAlignment="1" applyProtection="1">
      <alignment horizontal="left" vertical="center" indent="1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15" xfId="58" applyFont="1" applyFill="1" applyBorder="1" applyAlignment="1" applyProtection="1">
      <alignment horizontal="center" vertical="center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/>
    </xf>
    <xf numFmtId="17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173" fontId="5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16" fillId="32" borderId="17" xfId="58" applyFont="1" applyFill="1" applyBorder="1" applyAlignment="1" applyProtection="1">
      <alignment horizontal="center" vertical="center" wrapText="1"/>
      <protection/>
    </xf>
    <xf numFmtId="0" fontId="16" fillId="32" borderId="18" xfId="58" applyFont="1" applyFill="1" applyBorder="1" applyAlignment="1" applyProtection="1">
      <alignment horizontal="center" vertical="center"/>
      <protection/>
    </xf>
    <xf numFmtId="0" fontId="17" fillId="32" borderId="14" xfId="58" applyFont="1" applyFill="1" applyBorder="1" applyAlignment="1" applyProtection="1">
      <alignment horizontal="center" vertical="center"/>
      <protection/>
    </xf>
    <xf numFmtId="0" fontId="16" fillId="32" borderId="19" xfId="58" applyFont="1" applyFill="1" applyBorder="1" applyAlignment="1" applyProtection="1">
      <alignment horizontal="left" vertical="center" indent="1"/>
      <protection/>
    </xf>
    <xf numFmtId="186" fontId="19" fillId="32" borderId="19" xfId="58" applyNumberFormat="1" applyFont="1" applyFill="1" applyBorder="1" applyAlignment="1" applyProtection="1">
      <alignment vertical="center"/>
      <protection/>
    </xf>
    <xf numFmtId="186" fontId="19" fillId="32" borderId="20" xfId="58" applyNumberFormat="1" applyFont="1" applyFill="1" applyBorder="1" applyAlignment="1" applyProtection="1">
      <alignment vertical="center"/>
      <protection/>
    </xf>
    <xf numFmtId="0" fontId="16" fillId="32" borderId="21" xfId="58" applyFont="1" applyFill="1" applyBorder="1" applyAlignment="1" applyProtection="1">
      <alignment horizontal="center" vertical="center"/>
      <protection/>
    </xf>
    <xf numFmtId="0" fontId="19" fillId="32" borderId="14" xfId="58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186" fontId="17" fillId="0" borderId="22" xfId="58" applyNumberFormat="1" applyFont="1" applyFill="1" applyBorder="1" applyAlignment="1" applyProtection="1">
      <alignment vertical="center"/>
      <protection locked="0"/>
    </xf>
    <xf numFmtId="186" fontId="19" fillId="34" borderId="19" xfId="58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173" fontId="6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173" fontId="5" fillId="0" borderId="10" xfId="0" applyNumberFormat="1" applyFont="1" applyBorder="1" applyAlignment="1">
      <alignment/>
    </xf>
    <xf numFmtId="173" fontId="5" fillId="34" borderId="10" xfId="0" applyNumberFormat="1" applyFont="1" applyFill="1" applyBorder="1" applyAlignment="1">
      <alignment/>
    </xf>
    <xf numFmtId="3" fontId="2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20" fillId="33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49" fontId="7" fillId="32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32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3" fontId="0" fillId="32" borderId="10" xfId="0" applyNumberForma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2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4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Continuous" vertical="center" wrapText="1"/>
    </xf>
    <xf numFmtId="3" fontId="7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Continuous" vertical="center" wrapText="1"/>
    </xf>
    <xf numFmtId="0" fontId="23" fillId="32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0" fillId="0" borderId="0" xfId="57">
      <alignment/>
      <protection/>
    </xf>
    <xf numFmtId="49" fontId="0" fillId="0" borderId="0" xfId="57" applyNumberFormat="1">
      <alignment/>
      <protection/>
    </xf>
    <xf numFmtId="0" fontId="0" fillId="0" borderId="0" xfId="57" applyBorder="1">
      <alignment/>
      <protection/>
    </xf>
    <xf numFmtId="0" fontId="7" fillId="0" borderId="0" xfId="57" applyFont="1">
      <alignment/>
      <protection/>
    </xf>
    <xf numFmtId="0" fontId="7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20" fillId="0" borderId="0" xfId="57" applyFont="1">
      <alignment/>
      <protection/>
    </xf>
    <xf numFmtId="0" fontId="7" fillId="33" borderId="0" xfId="57" applyFont="1" applyFill="1" applyBorder="1">
      <alignment/>
      <protection/>
    </xf>
    <xf numFmtId="3" fontId="0" fillId="0" borderId="10" xfId="57" applyNumberFormat="1" applyBorder="1">
      <alignment/>
      <protection/>
    </xf>
    <xf numFmtId="0" fontId="4" fillId="35" borderId="10" xfId="57" applyFont="1" applyFill="1" applyBorder="1">
      <alignment/>
      <protection/>
    </xf>
    <xf numFmtId="0" fontId="0" fillId="0" borderId="10" xfId="57" applyBorder="1">
      <alignment/>
      <protection/>
    </xf>
    <xf numFmtId="49" fontId="0" fillId="0" borderId="10" xfId="57" applyNumberFormat="1" applyBorder="1">
      <alignment/>
      <protection/>
    </xf>
    <xf numFmtId="0" fontId="0" fillId="0" borderId="10" xfId="57" applyFill="1" applyBorder="1">
      <alignment/>
      <protection/>
    </xf>
    <xf numFmtId="0" fontId="0" fillId="36" borderId="10" xfId="57" applyFill="1" applyBorder="1">
      <alignment/>
      <protection/>
    </xf>
    <xf numFmtId="0" fontId="4" fillId="37" borderId="10" xfId="57" applyFont="1" applyFill="1" applyBorder="1">
      <alignment/>
      <protection/>
    </xf>
    <xf numFmtId="3" fontId="22" fillId="32" borderId="10" xfId="57" applyNumberFormat="1" applyFont="1" applyFill="1" applyBorder="1" applyAlignment="1">
      <alignment horizontal="right"/>
      <protection/>
    </xf>
    <xf numFmtId="0" fontId="7" fillId="32" borderId="10" xfId="57" applyFont="1" applyFill="1" applyBorder="1" applyAlignment="1">
      <alignment wrapText="1"/>
      <protection/>
    </xf>
    <xf numFmtId="0" fontId="20" fillId="0" borderId="10" xfId="57" applyFont="1" applyBorder="1">
      <alignment/>
      <protection/>
    </xf>
    <xf numFmtId="49" fontId="20" fillId="0" borderId="10" xfId="57" applyNumberFormat="1" applyFont="1" applyBorder="1">
      <alignment/>
      <protection/>
    </xf>
    <xf numFmtId="3" fontId="7" fillId="0" borderId="10" xfId="57" applyNumberFormat="1" applyFont="1" applyBorder="1">
      <alignment/>
      <protection/>
    </xf>
    <xf numFmtId="0" fontId="20" fillId="0" borderId="10" xfId="57" applyFont="1" applyFill="1" applyBorder="1" applyAlignment="1">
      <alignment wrapText="1"/>
      <protection/>
    </xf>
    <xf numFmtId="3" fontId="20" fillId="0" borderId="10" xfId="57" applyNumberFormat="1" applyFont="1" applyBorder="1">
      <alignment/>
      <protection/>
    </xf>
    <xf numFmtId="3" fontId="7" fillId="0" borderId="10" xfId="57" applyNumberFormat="1" applyFont="1" applyBorder="1" applyAlignment="1">
      <alignment horizontal="center"/>
      <protection/>
    </xf>
    <xf numFmtId="0" fontId="7" fillId="32" borderId="24" xfId="57" applyFont="1" applyFill="1" applyBorder="1" applyAlignment="1">
      <alignment horizontal="left" wrapText="1"/>
      <protection/>
    </xf>
    <xf numFmtId="0" fontId="7" fillId="32" borderId="25" xfId="57" applyFont="1" applyFill="1" applyBorder="1" applyAlignment="1">
      <alignment horizontal="left" wrapText="1"/>
      <protection/>
    </xf>
    <xf numFmtId="0" fontId="7" fillId="32" borderId="26" xfId="57" applyFont="1" applyFill="1" applyBorder="1" applyAlignment="1">
      <alignment horizontal="left" wrapText="1"/>
      <protection/>
    </xf>
    <xf numFmtId="0" fontId="7" fillId="0" borderId="10" xfId="57" applyFont="1" applyFill="1" applyBorder="1">
      <alignment/>
      <protection/>
    </xf>
    <xf numFmtId="0" fontId="20" fillId="0" borderId="10" xfId="57" applyFont="1" applyFill="1" applyBorder="1">
      <alignment/>
      <protection/>
    </xf>
    <xf numFmtId="0" fontId="20" fillId="0" borderId="10" xfId="57" applyFont="1" applyFill="1" applyBorder="1" applyAlignment="1">
      <alignment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left" vertical="center" wrapText="1"/>
      <protection/>
    </xf>
    <xf numFmtId="49" fontId="1" fillId="0" borderId="12" xfId="57" applyNumberFormat="1" applyFont="1" applyBorder="1" applyAlignment="1">
      <alignment horizontal="left" vertical="center" wrapText="1"/>
      <protection/>
    </xf>
    <xf numFmtId="173" fontId="5" fillId="33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32" borderId="26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2" fontId="5" fillId="32" borderId="28" xfId="57" applyNumberFormat="1" applyFont="1" applyFill="1" applyBorder="1" applyAlignment="1">
      <alignment horizontal="center" wrapText="1"/>
      <protection/>
    </xf>
    <xf numFmtId="2" fontId="5" fillId="32" borderId="29" xfId="57" applyNumberFormat="1" applyFont="1" applyFill="1" applyBorder="1" applyAlignment="1">
      <alignment horizontal="center" wrapText="1"/>
      <protection/>
    </xf>
    <xf numFmtId="2" fontId="5" fillId="32" borderId="30" xfId="57" applyNumberFormat="1" applyFont="1" applyFill="1" applyBorder="1" applyAlignment="1">
      <alignment horizontal="center" wrapText="1"/>
      <protection/>
    </xf>
    <xf numFmtId="0" fontId="24" fillId="32" borderId="31" xfId="57" applyFont="1" applyFill="1" applyBorder="1" applyAlignment="1">
      <alignment horizontal="center"/>
      <protection/>
    </xf>
    <xf numFmtId="0" fontId="24" fillId="32" borderId="27" xfId="57" applyFont="1" applyFill="1" applyBorder="1" applyAlignment="1">
      <alignment horizontal="center"/>
      <protection/>
    </xf>
    <xf numFmtId="0" fontId="24" fillId="32" borderId="32" xfId="57" applyFont="1" applyFill="1" applyBorder="1" applyAlignment="1">
      <alignment horizontal="center"/>
      <protection/>
    </xf>
    <xf numFmtId="0" fontId="7" fillId="32" borderId="26" xfId="57" applyFont="1" applyFill="1" applyBorder="1" applyAlignment="1">
      <alignment horizontal="left" wrapText="1"/>
      <protection/>
    </xf>
    <xf numFmtId="0" fontId="7" fillId="32" borderId="25" xfId="57" applyFont="1" applyFill="1" applyBorder="1" applyAlignment="1">
      <alignment horizontal="left" wrapText="1"/>
      <protection/>
    </xf>
    <xf numFmtId="0" fontId="7" fillId="32" borderId="24" xfId="57" applyFont="1" applyFill="1" applyBorder="1" applyAlignment="1">
      <alignment horizontal="left" wrapText="1"/>
      <protection/>
    </xf>
    <xf numFmtId="49" fontId="7" fillId="0" borderId="26" xfId="57" applyNumberFormat="1" applyFont="1" applyBorder="1" applyAlignment="1">
      <alignment horizontal="center"/>
      <protection/>
    </xf>
    <xf numFmtId="49" fontId="7" fillId="0" borderId="25" xfId="57" applyNumberFormat="1" applyFont="1" applyBorder="1" applyAlignment="1">
      <alignment horizontal="center"/>
      <protection/>
    </xf>
    <xf numFmtId="49" fontId="7" fillId="0" borderId="24" xfId="57" applyNumberFormat="1" applyFont="1" applyBorder="1" applyAlignment="1">
      <alignment horizontal="center"/>
      <protection/>
    </xf>
    <xf numFmtId="2" fontId="5" fillId="32" borderId="28" xfId="0" applyNumberFormat="1" applyFont="1" applyFill="1" applyBorder="1" applyAlignment="1">
      <alignment horizontal="center" wrapText="1"/>
    </xf>
    <xf numFmtId="0" fontId="6" fillId="32" borderId="29" xfId="0" applyFont="1" applyFill="1" applyBorder="1" applyAlignment="1">
      <alignment horizontal="center" wrapText="1"/>
    </xf>
    <xf numFmtId="0" fontId="6" fillId="32" borderId="30" xfId="0" applyFont="1" applyFill="1" applyBorder="1" applyAlignment="1">
      <alignment horizontal="center" wrapText="1"/>
    </xf>
    <xf numFmtId="0" fontId="5" fillId="32" borderId="31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left"/>
    </xf>
    <xf numFmtId="0" fontId="22" fillId="33" borderId="2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10" fillId="0" borderId="27" xfId="0" applyFont="1" applyBorder="1" applyAlignment="1">
      <alignment horizontal="center" shrinkToFi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11" fillId="34" borderId="28" xfId="0" applyNumberFormat="1" applyFont="1" applyFill="1" applyBorder="1" applyAlignment="1">
      <alignment horizontal="center" wrapText="1"/>
    </xf>
    <xf numFmtId="2" fontId="11" fillId="34" borderId="29" xfId="0" applyNumberFormat="1" applyFont="1" applyFill="1" applyBorder="1" applyAlignment="1">
      <alignment horizontal="center" wrapText="1"/>
    </xf>
    <xf numFmtId="2" fontId="11" fillId="34" borderId="30" xfId="0" applyNumberFormat="1" applyFont="1" applyFill="1" applyBorder="1" applyAlignment="1">
      <alignment horizontal="center" wrapText="1"/>
    </xf>
    <xf numFmtId="0" fontId="11" fillId="34" borderId="31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13" fillId="0" borderId="0" xfId="58" applyFont="1" applyFill="1" applyAlignment="1" applyProtection="1">
      <alignment horizontal="center" wrapText="1"/>
      <protection/>
    </xf>
    <xf numFmtId="0" fontId="13" fillId="0" borderId="0" xfId="58" applyFont="1" applyFill="1" applyAlignment="1" applyProtection="1">
      <alignment horizontal="center"/>
      <protection/>
    </xf>
    <xf numFmtId="0" fontId="18" fillId="0" borderId="33" xfId="58" applyFont="1" applyFill="1" applyBorder="1" applyAlignment="1" applyProtection="1">
      <alignment horizontal="left" vertical="center" indent="1"/>
      <protection/>
    </xf>
    <xf numFmtId="0" fontId="18" fillId="0" borderId="34" xfId="58" applyFont="1" applyFill="1" applyBorder="1" applyAlignment="1" applyProtection="1">
      <alignment horizontal="left" vertical="center" indent="1"/>
      <protection/>
    </xf>
    <xf numFmtId="0" fontId="18" fillId="0" borderId="35" xfId="58" applyFont="1" applyFill="1" applyBorder="1" applyAlignment="1" applyProtection="1">
      <alignment horizontal="left" vertical="center" indent="1"/>
      <protection/>
    </xf>
    <xf numFmtId="0" fontId="7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6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34" borderId="26" xfId="0" applyNumberFormat="1" applyFill="1" applyBorder="1" applyAlignment="1">
      <alignment horizontal="right"/>
    </xf>
    <xf numFmtId="3" fontId="0" fillId="34" borderId="24" xfId="0" applyNumberForma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30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4" borderId="26" xfId="0" applyFill="1" applyBorder="1" applyAlignment="1">
      <alignment horizontal="right"/>
    </xf>
    <xf numFmtId="0" fontId="0" fillId="34" borderId="24" xfId="0" applyFill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36"/>
  <sheetViews>
    <sheetView view="pageLayout" zoomScale="80" zoomScaleNormal="85" zoomScalePageLayoutView="80" workbookViewId="0" topLeftCell="A1">
      <selection activeCell="A2" sqref="A2:I2"/>
    </sheetView>
  </sheetViews>
  <sheetFormatPr defaultColWidth="9.140625" defaultRowHeight="12.75"/>
  <cols>
    <col min="1" max="1" width="7.57421875" style="0" customWidth="1"/>
    <col min="2" max="2" width="7.421875" style="0" customWidth="1"/>
    <col min="4" max="4" width="43.140625" style="0" customWidth="1"/>
    <col min="5" max="5" width="13.28125" style="0" customWidth="1"/>
    <col min="6" max="8" width="13.7109375" style="0" customWidth="1"/>
    <col min="9" max="9" width="14.57421875" style="0" customWidth="1"/>
  </cols>
  <sheetData>
    <row r="1" spans="1:9" ht="15.75" customHeight="1">
      <c r="A1" s="158" t="s">
        <v>97</v>
      </c>
      <c r="B1" s="158"/>
      <c r="C1" s="158"/>
      <c r="D1" s="158"/>
      <c r="E1" s="158"/>
      <c r="F1" s="158"/>
      <c r="G1" s="158"/>
      <c r="H1" s="158"/>
      <c r="I1" s="158"/>
    </row>
    <row r="2" spans="1:9" ht="15.75" customHeight="1">
      <c r="A2" s="159" t="s">
        <v>118</v>
      </c>
      <c r="B2" s="159"/>
      <c r="C2" s="159"/>
      <c r="D2" s="159"/>
      <c r="E2" s="159"/>
      <c r="F2" s="159"/>
      <c r="G2" s="159"/>
      <c r="H2" s="159"/>
      <c r="I2" s="159"/>
    </row>
    <row r="3" spans="1:9" s="7" customFormat="1" ht="93.75" customHeight="1">
      <c r="A3" s="72" t="s">
        <v>119</v>
      </c>
      <c r="B3" s="72" t="s">
        <v>178</v>
      </c>
      <c r="C3" s="72" t="s">
        <v>5</v>
      </c>
      <c r="D3" s="72" t="s">
        <v>6</v>
      </c>
      <c r="E3" s="23" t="s">
        <v>99</v>
      </c>
      <c r="F3" s="23" t="s">
        <v>100</v>
      </c>
      <c r="G3" s="23" t="s">
        <v>181</v>
      </c>
      <c r="H3" s="23" t="s">
        <v>182</v>
      </c>
      <c r="I3" s="23" t="s">
        <v>2</v>
      </c>
    </row>
    <row r="4" spans="1:9" s="8" customFormat="1" ht="31.5" customHeight="1">
      <c r="A4" s="82" t="s">
        <v>114</v>
      </c>
      <c r="B4" s="82" t="s">
        <v>120</v>
      </c>
      <c r="C4" s="83"/>
      <c r="D4" s="25" t="s">
        <v>121</v>
      </c>
      <c r="E4" s="84">
        <f>E5+E6+E7+E8+E9+E10+E11</f>
        <v>28677</v>
      </c>
      <c r="F4" s="84">
        <f>F5+F6+F7+F8+F9+F10+F11</f>
        <v>0</v>
      </c>
      <c r="G4" s="84">
        <f>G5+G6+G7+G8+G9+G10+G11</f>
        <v>165658</v>
      </c>
      <c r="H4" s="84">
        <f>H5+H6+H7+H8+H9+H10+H11</f>
        <v>0</v>
      </c>
      <c r="I4" s="84">
        <f>I5+I6+I7+I8+I9+I10+I11</f>
        <v>165658</v>
      </c>
    </row>
    <row r="5" spans="1:9" ht="30.75" customHeight="1">
      <c r="A5" s="85"/>
      <c r="B5" s="85"/>
      <c r="C5" s="86" t="s">
        <v>122</v>
      </c>
      <c r="D5" s="59" t="s">
        <v>123</v>
      </c>
      <c r="E5" s="87">
        <v>15</v>
      </c>
      <c r="F5" s="87"/>
      <c r="G5" s="87">
        <v>15</v>
      </c>
      <c r="H5" s="87"/>
      <c r="I5" s="87">
        <f>SUM(E5:F5)</f>
        <v>15</v>
      </c>
    </row>
    <row r="6" spans="1:9" ht="33" customHeight="1">
      <c r="A6" s="85"/>
      <c r="B6" s="85"/>
      <c r="C6" s="86" t="s">
        <v>124</v>
      </c>
      <c r="D6" s="59" t="s">
        <v>125</v>
      </c>
      <c r="E6" s="87">
        <v>0</v>
      </c>
      <c r="F6" s="87"/>
      <c r="G6" s="87">
        <v>0</v>
      </c>
      <c r="H6" s="87"/>
      <c r="I6" s="87">
        <f>SUM(E6:F6)</f>
        <v>0</v>
      </c>
    </row>
    <row r="7" spans="1:9" ht="30" customHeight="1">
      <c r="A7" s="85"/>
      <c r="B7" s="85"/>
      <c r="C7" s="86" t="s">
        <v>126</v>
      </c>
      <c r="D7" s="59" t="s">
        <v>127</v>
      </c>
      <c r="E7" s="87">
        <v>316</v>
      </c>
      <c r="F7" s="87"/>
      <c r="G7" s="87">
        <v>279</v>
      </c>
      <c r="H7" s="87"/>
      <c r="I7" s="87">
        <v>279</v>
      </c>
    </row>
    <row r="8" spans="1:9" ht="30" customHeight="1">
      <c r="A8" s="85"/>
      <c r="B8" s="85"/>
      <c r="C8" s="86" t="s">
        <v>128</v>
      </c>
      <c r="D8" s="59" t="s">
        <v>129</v>
      </c>
      <c r="E8" s="87">
        <v>1518</v>
      </c>
      <c r="F8" s="87"/>
      <c r="G8" s="87">
        <v>1518</v>
      </c>
      <c r="H8" s="87"/>
      <c r="I8" s="87">
        <f>SUM(E8:F8)</f>
        <v>1518</v>
      </c>
    </row>
    <row r="9" spans="1:9" ht="25.5" customHeight="1">
      <c r="A9" s="85"/>
      <c r="B9" s="85"/>
      <c r="C9" s="86" t="s">
        <v>130</v>
      </c>
      <c r="D9" s="59" t="s">
        <v>131</v>
      </c>
      <c r="E9" s="87"/>
      <c r="F9" s="87"/>
      <c r="G9" s="87">
        <v>1771</v>
      </c>
      <c r="H9" s="87"/>
      <c r="I9" s="87">
        <f>SUM(G9)</f>
        <v>1771</v>
      </c>
    </row>
    <row r="10" spans="1:9" ht="30" customHeight="1">
      <c r="A10" s="85"/>
      <c r="B10" s="85"/>
      <c r="C10" s="86" t="s">
        <v>132</v>
      </c>
      <c r="D10" s="59" t="s">
        <v>133</v>
      </c>
      <c r="E10" s="87"/>
      <c r="F10" s="87"/>
      <c r="G10" s="87">
        <v>3</v>
      </c>
      <c r="H10" s="87"/>
      <c r="I10" s="87">
        <v>3</v>
      </c>
    </row>
    <row r="11" spans="1:9" ht="31.5" customHeight="1">
      <c r="A11" s="85"/>
      <c r="B11" s="85"/>
      <c r="C11" s="86" t="s">
        <v>134</v>
      </c>
      <c r="D11" s="59" t="s">
        <v>135</v>
      </c>
      <c r="E11" s="87">
        <v>26828</v>
      </c>
      <c r="F11" s="87"/>
      <c r="G11" s="87">
        <v>162072</v>
      </c>
      <c r="H11" s="87"/>
      <c r="I11" s="87">
        <v>162072</v>
      </c>
    </row>
    <row r="12" spans="1:9" s="10" customFormat="1" ht="31.5">
      <c r="A12" s="82" t="s">
        <v>115</v>
      </c>
      <c r="B12" s="82" t="s">
        <v>136</v>
      </c>
      <c r="C12" s="83"/>
      <c r="D12" s="25" t="s">
        <v>137</v>
      </c>
      <c r="E12" s="84">
        <f>E13+E14</f>
        <v>0</v>
      </c>
      <c r="F12" s="84">
        <f>F13+F14</f>
        <v>0</v>
      </c>
      <c r="G12" s="84">
        <f>G13+G14</f>
        <v>234663</v>
      </c>
      <c r="H12" s="84">
        <f>H13+H14</f>
        <v>0</v>
      </c>
      <c r="I12" s="84">
        <f>I13+I14</f>
        <v>234663</v>
      </c>
    </row>
    <row r="13" spans="1:9" ht="27.75" customHeight="1">
      <c r="A13" s="85"/>
      <c r="B13" s="85"/>
      <c r="C13" s="86" t="s">
        <v>138</v>
      </c>
      <c r="D13" s="59" t="s">
        <v>139</v>
      </c>
      <c r="E13" s="89">
        <v>0</v>
      </c>
      <c r="F13" s="89">
        <v>0</v>
      </c>
      <c r="G13" s="89">
        <v>30400</v>
      </c>
      <c r="H13" s="89">
        <v>0</v>
      </c>
      <c r="I13" s="87">
        <f>SUM(G13+H13)</f>
        <v>30400</v>
      </c>
    </row>
    <row r="14" spans="1:9" ht="28.5">
      <c r="A14" s="85"/>
      <c r="B14" s="85"/>
      <c r="C14" s="86" t="s">
        <v>140</v>
      </c>
      <c r="D14" s="59" t="s">
        <v>141</v>
      </c>
      <c r="E14" s="89"/>
      <c r="F14" s="89"/>
      <c r="G14" s="89">
        <v>204263</v>
      </c>
      <c r="H14" s="89"/>
      <c r="I14" s="87">
        <v>204263</v>
      </c>
    </row>
    <row r="15" spans="1:9" s="10" customFormat="1" ht="22.5" customHeight="1">
      <c r="A15" s="82" t="s">
        <v>116</v>
      </c>
      <c r="B15" s="82" t="s">
        <v>142</v>
      </c>
      <c r="C15" s="83"/>
      <c r="D15" s="25" t="s">
        <v>8</v>
      </c>
      <c r="E15" s="84">
        <f>E16+E18+E21</f>
        <v>43070</v>
      </c>
      <c r="F15" s="84">
        <v>0</v>
      </c>
      <c r="G15" s="84">
        <f>G16+G18+G21</f>
        <v>43070</v>
      </c>
      <c r="H15" s="84">
        <v>0</v>
      </c>
      <c r="I15" s="84">
        <f>SUM(E15:F15)</f>
        <v>43070</v>
      </c>
    </row>
    <row r="16" spans="1:9" s="3" customFormat="1" ht="23.25" customHeight="1">
      <c r="A16" s="90"/>
      <c r="B16" s="90"/>
      <c r="C16" s="91" t="s">
        <v>143</v>
      </c>
      <c r="D16" s="50" t="s">
        <v>144</v>
      </c>
      <c r="E16" s="92">
        <f>E17</f>
        <v>3000</v>
      </c>
      <c r="F16" s="92">
        <f>F17</f>
        <v>0</v>
      </c>
      <c r="G16" s="92">
        <f>G17</f>
        <v>3000</v>
      </c>
      <c r="H16" s="92">
        <f>H17</f>
        <v>0</v>
      </c>
      <c r="I16" s="87">
        <f>SUM(E16:F16)</f>
        <v>3000</v>
      </c>
    </row>
    <row r="17" spans="1:9" s="10" customFormat="1" ht="22.5" customHeight="1">
      <c r="A17" s="90"/>
      <c r="B17" s="90"/>
      <c r="C17" s="91"/>
      <c r="D17" s="59" t="s">
        <v>145</v>
      </c>
      <c r="E17" s="92">
        <v>3000</v>
      </c>
      <c r="F17" s="92"/>
      <c r="G17" s="92">
        <v>3000</v>
      </c>
      <c r="H17" s="92"/>
      <c r="I17" s="87">
        <f>SUM(E17:F17)</f>
        <v>3000</v>
      </c>
    </row>
    <row r="18" spans="1:9" s="3" customFormat="1" ht="22.5" customHeight="1">
      <c r="A18" s="90"/>
      <c r="B18" s="90"/>
      <c r="C18" s="91" t="s">
        <v>146</v>
      </c>
      <c r="D18" s="50" t="s">
        <v>147</v>
      </c>
      <c r="E18" s="92">
        <f>E19+E20</f>
        <v>40000</v>
      </c>
      <c r="F18" s="92">
        <f>F19+F20</f>
        <v>0</v>
      </c>
      <c r="G18" s="92">
        <f>G19+G20</f>
        <v>40000</v>
      </c>
      <c r="H18" s="92">
        <f>H19+H20</f>
        <v>0</v>
      </c>
      <c r="I18" s="92">
        <f>I19+I20</f>
        <v>40000</v>
      </c>
    </row>
    <row r="19" spans="1:9" s="10" customFormat="1" ht="24.75" customHeight="1">
      <c r="A19" s="90"/>
      <c r="B19" s="90"/>
      <c r="C19" s="91"/>
      <c r="D19" s="59" t="s">
        <v>148</v>
      </c>
      <c r="E19" s="87">
        <v>33000</v>
      </c>
      <c r="F19" s="92"/>
      <c r="G19" s="87">
        <v>33000</v>
      </c>
      <c r="H19" s="92"/>
      <c r="I19" s="87">
        <f aca="true" t="shared" si="0" ref="I19:I25">SUM(E19:F19)</f>
        <v>33000</v>
      </c>
    </row>
    <row r="20" spans="1:9" s="10" customFormat="1" ht="21.75" customHeight="1">
      <c r="A20" s="90"/>
      <c r="B20" s="90"/>
      <c r="C20" s="91"/>
      <c r="D20" s="59" t="s">
        <v>149</v>
      </c>
      <c r="E20" s="87">
        <v>7000</v>
      </c>
      <c r="F20" s="92"/>
      <c r="G20" s="87">
        <v>7000</v>
      </c>
      <c r="H20" s="92"/>
      <c r="I20" s="87">
        <f t="shared" si="0"/>
        <v>7000</v>
      </c>
    </row>
    <row r="21" spans="1:9" s="3" customFormat="1" ht="24.75" customHeight="1">
      <c r="A21" s="90"/>
      <c r="B21" s="90"/>
      <c r="C21" s="91" t="s">
        <v>150</v>
      </c>
      <c r="D21" s="50" t="s">
        <v>151</v>
      </c>
      <c r="E21" s="92">
        <f>E22</f>
        <v>70</v>
      </c>
      <c r="F21" s="92">
        <f>F22</f>
        <v>0</v>
      </c>
      <c r="G21" s="92">
        <f>G22</f>
        <v>70</v>
      </c>
      <c r="H21" s="92">
        <f>H22</f>
        <v>0</v>
      </c>
      <c r="I21" s="87">
        <f t="shared" si="0"/>
        <v>70</v>
      </c>
    </row>
    <row r="22" spans="1:9" s="10" customFormat="1" ht="30.75" customHeight="1">
      <c r="A22" s="90"/>
      <c r="B22" s="90"/>
      <c r="C22" s="91"/>
      <c r="D22" s="59" t="s">
        <v>152</v>
      </c>
      <c r="E22" s="87">
        <v>70</v>
      </c>
      <c r="F22" s="92"/>
      <c r="G22" s="87">
        <v>70</v>
      </c>
      <c r="H22" s="92"/>
      <c r="I22" s="87">
        <f t="shared" si="0"/>
        <v>70</v>
      </c>
    </row>
    <row r="23" spans="1:9" s="14" customFormat="1" ht="24.75" customHeight="1">
      <c r="A23" s="82" t="s">
        <v>153</v>
      </c>
      <c r="B23" s="82" t="s">
        <v>154</v>
      </c>
      <c r="C23" s="83"/>
      <c r="D23" s="25" t="s">
        <v>9</v>
      </c>
      <c r="E23" s="84">
        <v>7765</v>
      </c>
      <c r="F23" s="84">
        <v>0</v>
      </c>
      <c r="G23" s="84">
        <v>18969</v>
      </c>
      <c r="H23" s="84">
        <v>0</v>
      </c>
      <c r="I23" s="84">
        <v>18969</v>
      </c>
    </row>
    <row r="24" spans="1:9" ht="21.75" customHeight="1">
      <c r="A24" s="85"/>
      <c r="B24" s="85"/>
      <c r="C24" s="86" t="s">
        <v>155</v>
      </c>
      <c r="D24" s="59" t="s">
        <v>156</v>
      </c>
      <c r="E24" s="87">
        <v>0</v>
      </c>
      <c r="F24" s="87"/>
      <c r="G24" s="87">
        <v>0</v>
      </c>
      <c r="H24" s="87"/>
      <c r="I24" s="87">
        <f t="shared" si="0"/>
        <v>0</v>
      </c>
    </row>
    <row r="25" spans="1:9" s="8" customFormat="1" ht="23.25" customHeight="1">
      <c r="A25" s="82" t="s">
        <v>157</v>
      </c>
      <c r="B25" s="82" t="s">
        <v>158</v>
      </c>
      <c r="C25" s="83"/>
      <c r="D25" s="25" t="s">
        <v>10</v>
      </c>
      <c r="E25" s="93">
        <v>0</v>
      </c>
      <c r="F25" s="93"/>
      <c r="G25" s="93">
        <v>0</v>
      </c>
      <c r="H25" s="93"/>
      <c r="I25" s="84">
        <f t="shared" si="0"/>
        <v>0</v>
      </c>
    </row>
    <row r="26" spans="1:9" s="8" customFormat="1" ht="23.25" customHeight="1">
      <c r="A26" s="82" t="s">
        <v>159</v>
      </c>
      <c r="B26" s="82" t="s">
        <v>160</v>
      </c>
      <c r="C26" s="83"/>
      <c r="D26" s="25" t="s">
        <v>11</v>
      </c>
      <c r="E26" s="84">
        <f>E27+E28</f>
        <v>735</v>
      </c>
      <c r="F26" s="84">
        <f>F27+F28</f>
        <v>0</v>
      </c>
      <c r="G26" s="84">
        <f>G27+G28</f>
        <v>735</v>
      </c>
      <c r="H26" s="84">
        <f>H27+H28</f>
        <v>0</v>
      </c>
      <c r="I26" s="84">
        <f>I27+I28</f>
        <v>735</v>
      </c>
    </row>
    <row r="27" spans="1:9" s="13" customFormat="1" ht="32.25" customHeight="1">
      <c r="A27" s="85"/>
      <c r="B27" s="85"/>
      <c r="C27" s="86" t="s">
        <v>161</v>
      </c>
      <c r="D27" s="59" t="s">
        <v>162</v>
      </c>
      <c r="E27" s="87">
        <v>735</v>
      </c>
      <c r="F27" s="87"/>
      <c r="G27" s="87">
        <v>735</v>
      </c>
      <c r="H27" s="87"/>
      <c r="I27" s="87">
        <f>SUM(E27:F27)</f>
        <v>735</v>
      </c>
    </row>
    <row r="28" spans="1:9" ht="32.25" customHeight="1">
      <c r="A28" s="85"/>
      <c r="B28" s="85"/>
      <c r="C28" s="86" t="s">
        <v>163</v>
      </c>
      <c r="D28" s="59" t="s">
        <v>164</v>
      </c>
      <c r="E28" s="87"/>
      <c r="F28" s="87"/>
      <c r="G28" s="87"/>
      <c r="H28" s="87"/>
      <c r="I28" s="87">
        <f>SUM(E28:F28)</f>
        <v>0</v>
      </c>
    </row>
    <row r="29" spans="1:9" s="8" customFormat="1" ht="31.5">
      <c r="A29" s="82" t="s">
        <v>165</v>
      </c>
      <c r="B29" s="82" t="s">
        <v>166</v>
      </c>
      <c r="C29" s="83"/>
      <c r="D29" s="25" t="s">
        <v>12</v>
      </c>
      <c r="E29" s="84">
        <f>E30+E31</f>
        <v>620</v>
      </c>
      <c r="F29" s="84">
        <f>F30+F31</f>
        <v>0</v>
      </c>
      <c r="G29" s="84">
        <f>G30+G31</f>
        <v>620</v>
      </c>
      <c r="H29" s="84">
        <f>H30+H31</f>
        <v>0</v>
      </c>
      <c r="I29" s="84">
        <f>I30+I31</f>
        <v>620</v>
      </c>
    </row>
    <row r="30" spans="1:9" s="13" customFormat="1" ht="34.5" customHeight="1">
      <c r="A30" s="85"/>
      <c r="B30" s="85"/>
      <c r="C30" s="86" t="s">
        <v>167</v>
      </c>
      <c r="D30" s="59" t="s">
        <v>168</v>
      </c>
      <c r="E30" s="87">
        <v>620</v>
      </c>
      <c r="F30" s="87"/>
      <c r="G30" s="87">
        <v>620</v>
      </c>
      <c r="H30" s="87"/>
      <c r="I30" s="87">
        <f>SUM(E30:F30)</f>
        <v>620</v>
      </c>
    </row>
    <row r="31" spans="1:9" ht="31.5" customHeight="1">
      <c r="A31" s="85"/>
      <c r="B31" s="85"/>
      <c r="C31" s="86" t="s">
        <v>169</v>
      </c>
      <c r="D31" s="59" t="s">
        <v>170</v>
      </c>
      <c r="E31" s="87"/>
      <c r="F31" s="87"/>
      <c r="G31" s="87"/>
      <c r="H31" s="87"/>
      <c r="I31" s="87">
        <f>SUM(E31:F31)</f>
        <v>0</v>
      </c>
    </row>
    <row r="32" spans="1:9" s="8" customFormat="1" ht="22.5" customHeight="1">
      <c r="A32" s="82" t="s">
        <v>171</v>
      </c>
      <c r="B32" s="82" t="s">
        <v>172</v>
      </c>
      <c r="C32" s="83"/>
      <c r="D32" s="25" t="s">
        <v>13</v>
      </c>
      <c r="E32" s="84">
        <f>SUM(E33:E35)</f>
        <v>15258</v>
      </c>
      <c r="F32" s="84">
        <f>SUM(F33:F35)</f>
        <v>3000</v>
      </c>
      <c r="G32" s="84">
        <f>SUM(G33:G35)</f>
        <v>17508</v>
      </c>
      <c r="H32" s="84">
        <f>SUM(H33:H35)</f>
        <v>3058</v>
      </c>
      <c r="I32" s="84">
        <f>SUM(I33:I35)</f>
        <v>20566</v>
      </c>
    </row>
    <row r="33" spans="1:9" s="8" customFormat="1" ht="29.25" customHeight="1">
      <c r="A33" s="85"/>
      <c r="B33" s="85"/>
      <c r="C33" s="86" t="s">
        <v>173</v>
      </c>
      <c r="D33" s="59" t="s">
        <v>174</v>
      </c>
      <c r="E33" s="87">
        <v>4000</v>
      </c>
      <c r="F33" s="87">
        <v>3000</v>
      </c>
      <c r="G33" s="87">
        <v>5306</v>
      </c>
      <c r="H33" s="87">
        <v>3058</v>
      </c>
      <c r="I33" s="87">
        <v>8364</v>
      </c>
    </row>
    <row r="34" spans="1:9" s="8" customFormat="1" ht="29.25" customHeight="1">
      <c r="A34" s="85"/>
      <c r="B34" s="85"/>
      <c r="C34" s="86" t="s">
        <v>227</v>
      </c>
      <c r="D34" s="59" t="s">
        <v>230</v>
      </c>
      <c r="E34" s="87">
        <v>0</v>
      </c>
      <c r="F34" s="87">
        <v>0</v>
      </c>
      <c r="G34" s="87">
        <v>639</v>
      </c>
      <c r="H34" s="87"/>
      <c r="I34" s="87">
        <v>639</v>
      </c>
    </row>
    <row r="35" spans="1:9" ht="30" customHeight="1">
      <c r="A35" s="85"/>
      <c r="B35" s="85"/>
      <c r="C35" s="86" t="s">
        <v>175</v>
      </c>
      <c r="D35" s="59" t="s">
        <v>176</v>
      </c>
      <c r="E35" s="87">
        <v>11258</v>
      </c>
      <c r="F35" s="87">
        <v>0</v>
      </c>
      <c r="G35" s="87">
        <v>11563</v>
      </c>
      <c r="H35" s="87">
        <v>0</v>
      </c>
      <c r="I35" s="87">
        <v>11563</v>
      </c>
    </row>
    <row r="36" spans="1:9" s="10" customFormat="1" ht="30.75" customHeight="1">
      <c r="A36" s="82"/>
      <c r="B36" s="82"/>
      <c r="C36" s="88"/>
      <c r="D36" s="25" t="s">
        <v>177</v>
      </c>
      <c r="E36" s="84">
        <f>E4+E12+E15+E23+E25+E26+E29+E32</f>
        <v>96125</v>
      </c>
      <c r="F36" s="84">
        <f>F4+F12+F15+F23+F25+F26+F29+F32</f>
        <v>3000</v>
      </c>
      <c r="G36" s="84">
        <f>G4+G12+G15+G23+G25+G26+G29+G32</f>
        <v>481223</v>
      </c>
      <c r="H36" s="84">
        <f>H4+H12+H15+H23+H25+H26+H29+H32</f>
        <v>3058</v>
      </c>
      <c r="I36" s="84">
        <f>SUM(G36:H36)</f>
        <v>484281</v>
      </c>
    </row>
  </sheetData>
  <sheetProtection/>
  <mergeCells count="2">
    <mergeCell ref="A1:I1"/>
    <mergeCell ref="A2:I2"/>
  </mergeCells>
  <printOptions headings="1"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61" r:id="rId1"/>
  <headerFooter alignWithMargins="0">
    <oddHeader>&amp;L&amp;11 1.sz. melléklet a 3/2018 (II.27.) önk.rendelethez,    ezer Ft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11"/>
  <sheetViews>
    <sheetView view="pageLayout" zoomScale="74" zoomScaleNormal="85" zoomScalePageLayoutView="74" workbookViewId="0" topLeftCell="A1">
      <selection activeCell="D13" sqref="D13"/>
    </sheetView>
  </sheetViews>
  <sheetFormatPr defaultColWidth="9.140625" defaultRowHeight="12.75"/>
  <cols>
    <col min="1" max="1" width="7.8515625" style="0" customWidth="1"/>
    <col min="2" max="3" width="8.421875" style="0" customWidth="1"/>
    <col min="4" max="4" width="40.421875" style="0" customWidth="1"/>
    <col min="5" max="5" width="13.28125" style="0" customWidth="1"/>
    <col min="6" max="6" width="12.7109375" style="0" customWidth="1"/>
    <col min="7" max="8" width="13.00390625" style="0" customWidth="1"/>
    <col min="9" max="9" width="14.00390625" style="8" customWidth="1"/>
  </cols>
  <sheetData>
    <row r="1" spans="2:9" ht="15.75">
      <c r="B1" s="161" t="s">
        <v>97</v>
      </c>
      <c r="C1" s="161"/>
      <c r="D1" s="161"/>
      <c r="E1" s="161"/>
      <c r="F1" s="161"/>
      <c r="G1" s="161"/>
      <c r="H1" s="161"/>
      <c r="I1" s="161"/>
    </row>
    <row r="2" spans="2:9" ht="15.75">
      <c r="B2" s="160" t="s">
        <v>98</v>
      </c>
      <c r="C2" s="160"/>
      <c r="D2" s="160"/>
      <c r="E2" s="160"/>
      <c r="F2" s="160"/>
      <c r="G2" s="160"/>
      <c r="H2" s="160"/>
      <c r="I2" s="160"/>
    </row>
    <row r="3" spans="1:9" s="6" customFormat="1" ht="82.5" customHeight="1">
      <c r="A3" s="72" t="s">
        <v>117</v>
      </c>
      <c r="B3" s="22" t="s">
        <v>5</v>
      </c>
      <c r="C3" s="72" t="s">
        <v>5</v>
      </c>
      <c r="D3" s="22" t="s">
        <v>6</v>
      </c>
      <c r="E3" s="23" t="s">
        <v>99</v>
      </c>
      <c r="F3" s="23" t="s">
        <v>100</v>
      </c>
      <c r="G3" s="23" t="s">
        <v>181</v>
      </c>
      <c r="H3" s="23" t="s">
        <v>182</v>
      </c>
      <c r="I3" s="23" t="s">
        <v>2</v>
      </c>
    </row>
    <row r="4" spans="1:9" s="8" customFormat="1" ht="27" customHeight="1">
      <c r="A4" s="40"/>
      <c r="B4" s="40"/>
      <c r="C4" s="40"/>
      <c r="D4" s="40" t="s">
        <v>4</v>
      </c>
      <c r="E4" s="24">
        <f>SUM(E5:E9)</f>
        <v>84880</v>
      </c>
      <c r="F4" s="24">
        <f>SUM(F5:F9)</f>
        <v>3000</v>
      </c>
      <c r="G4" s="24">
        <f>SUM(G5:G9)</f>
        <v>171749</v>
      </c>
      <c r="H4" s="24">
        <f>SUM(H5:H9)</f>
        <v>0</v>
      </c>
      <c r="I4" s="24">
        <f>SUM(G4:H4)</f>
        <v>171749</v>
      </c>
    </row>
    <row r="5" spans="1:9" s="8" customFormat="1" ht="30" customHeight="1">
      <c r="A5" s="76" t="s">
        <v>114</v>
      </c>
      <c r="B5" s="41" t="s">
        <v>14</v>
      </c>
      <c r="C5" s="41"/>
      <c r="D5" s="42" t="s">
        <v>3</v>
      </c>
      <c r="E5" s="43">
        <v>32779</v>
      </c>
      <c r="F5" s="43"/>
      <c r="G5" s="43">
        <v>65576</v>
      </c>
      <c r="H5" s="43"/>
      <c r="I5" s="94">
        <f>SUM(G5:H5)</f>
        <v>65576</v>
      </c>
    </row>
    <row r="6" spans="1:9" s="8" customFormat="1" ht="33.75" customHeight="1">
      <c r="A6" s="41"/>
      <c r="B6" s="41" t="s">
        <v>16</v>
      </c>
      <c r="C6" s="41"/>
      <c r="D6" s="42" t="s">
        <v>15</v>
      </c>
      <c r="E6" s="43">
        <v>6333</v>
      </c>
      <c r="F6" s="43"/>
      <c r="G6" s="43">
        <v>10378</v>
      </c>
      <c r="H6" s="43"/>
      <c r="I6" s="94">
        <f aca="true" t="shared" si="0" ref="I6:I23">SUM(G6:H6)</f>
        <v>10378</v>
      </c>
    </row>
    <row r="7" spans="1:9" s="8" customFormat="1" ht="27" customHeight="1">
      <c r="A7" s="41"/>
      <c r="B7" s="41" t="s">
        <v>17</v>
      </c>
      <c r="C7" s="41"/>
      <c r="D7" s="42" t="s">
        <v>0</v>
      </c>
      <c r="E7" s="43">
        <v>32708</v>
      </c>
      <c r="F7" s="43"/>
      <c r="G7" s="43">
        <v>81240</v>
      </c>
      <c r="H7" s="43"/>
      <c r="I7" s="94">
        <f t="shared" si="0"/>
        <v>81240</v>
      </c>
    </row>
    <row r="8" spans="1:9" s="8" customFormat="1" ht="27" customHeight="1">
      <c r="A8" s="41"/>
      <c r="B8" s="41" t="s">
        <v>18</v>
      </c>
      <c r="C8" s="41"/>
      <c r="D8" s="42" t="s">
        <v>23</v>
      </c>
      <c r="E8" s="43">
        <v>1680</v>
      </c>
      <c r="F8" s="43"/>
      <c r="G8" s="43">
        <v>2244</v>
      </c>
      <c r="H8" s="43"/>
      <c r="I8" s="94">
        <f t="shared" si="0"/>
        <v>2244</v>
      </c>
    </row>
    <row r="9" spans="1:9" s="8" customFormat="1" ht="27" customHeight="1">
      <c r="A9" s="41"/>
      <c r="B9" s="41" t="s">
        <v>19</v>
      </c>
      <c r="C9" s="41"/>
      <c r="D9" s="42" t="s">
        <v>24</v>
      </c>
      <c r="E9" s="43">
        <f>SUM(E10:E14)</f>
        <v>11380</v>
      </c>
      <c r="F9" s="43">
        <f>SUM(F11:F14)</f>
        <v>3000</v>
      </c>
      <c r="G9" s="43">
        <f>SUM(G10:G14)</f>
        <v>12311</v>
      </c>
      <c r="H9" s="43"/>
      <c r="I9" s="94">
        <f t="shared" si="0"/>
        <v>12311</v>
      </c>
    </row>
    <row r="10" spans="1:9" s="8" customFormat="1" ht="27" customHeight="1">
      <c r="A10" s="41"/>
      <c r="B10" s="41"/>
      <c r="C10" s="41" t="s">
        <v>101</v>
      </c>
      <c r="D10" s="42" t="s">
        <v>102</v>
      </c>
      <c r="E10" s="43">
        <v>275</v>
      </c>
      <c r="F10" s="43"/>
      <c r="G10" s="43">
        <v>275</v>
      </c>
      <c r="H10" s="43"/>
      <c r="I10" s="94">
        <f t="shared" si="0"/>
        <v>275</v>
      </c>
    </row>
    <row r="11" spans="1:9" s="8" customFormat="1" ht="51" customHeight="1">
      <c r="A11" s="41"/>
      <c r="B11" s="41"/>
      <c r="C11" s="41" t="s">
        <v>25</v>
      </c>
      <c r="D11" s="42" t="s">
        <v>78</v>
      </c>
      <c r="E11" s="43">
        <v>6625</v>
      </c>
      <c r="F11" s="43"/>
      <c r="G11" s="43">
        <v>7655</v>
      </c>
      <c r="H11" s="43"/>
      <c r="I11" s="94">
        <f t="shared" si="0"/>
        <v>7655</v>
      </c>
    </row>
    <row r="12" spans="1:9" s="8" customFormat="1" ht="48.75" customHeight="1">
      <c r="A12" s="41"/>
      <c r="B12" s="41"/>
      <c r="C12" s="41" t="s">
        <v>79</v>
      </c>
      <c r="D12" s="42" t="s">
        <v>106</v>
      </c>
      <c r="E12" s="43">
        <v>1105</v>
      </c>
      <c r="F12" s="43"/>
      <c r="G12" s="43">
        <v>1105</v>
      </c>
      <c r="H12" s="43"/>
      <c r="I12" s="94">
        <f t="shared" si="0"/>
        <v>1105</v>
      </c>
    </row>
    <row r="13" spans="1:9" s="8" customFormat="1" ht="48" customHeight="1">
      <c r="A13" s="41"/>
      <c r="B13" s="41"/>
      <c r="C13" s="41" t="s">
        <v>47</v>
      </c>
      <c r="D13" s="42" t="s">
        <v>26</v>
      </c>
      <c r="E13" s="43">
        <v>2350</v>
      </c>
      <c r="F13" s="43">
        <v>3000</v>
      </c>
      <c r="G13" s="43">
        <v>2100</v>
      </c>
      <c r="H13" s="43"/>
      <c r="I13" s="94">
        <f t="shared" si="0"/>
        <v>2100</v>
      </c>
    </row>
    <row r="14" spans="1:9" s="8" customFormat="1" ht="38.25" customHeight="1">
      <c r="A14" s="41"/>
      <c r="B14" s="41"/>
      <c r="C14" s="41" t="s">
        <v>82</v>
      </c>
      <c r="D14" s="42" t="s">
        <v>48</v>
      </c>
      <c r="E14" s="43">
        <v>1025</v>
      </c>
      <c r="F14" s="43"/>
      <c r="G14" s="43">
        <v>1176</v>
      </c>
      <c r="H14" s="43"/>
      <c r="I14" s="94">
        <f t="shared" si="0"/>
        <v>1176</v>
      </c>
    </row>
    <row r="15" spans="1:9" s="8" customFormat="1" ht="27" customHeight="1">
      <c r="A15" s="44" t="s">
        <v>115</v>
      </c>
      <c r="B15" s="44"/>
      <c r="C15" s="44"/>
      <c r="D15" s="25" t="s">
        <v>1</v>
      </c>
      <c r="E15" s="24">
        <f>SUM(E16:E18)</f>
        <v>11172</v>
      </c>
      <c r="F15" s="24">
        <f>F16+F17+F18</f>
        <v>0</v>
      </c>
      <c r="G15" s="24">
        <f>SUM(G16:G18)</f>
        <v>301001</v>
      </c>
      <c r="H15" s="24">
        <f>H16+H17+H18</f>
        <v>3058</v>
      </c>
      <c r="I15" s="74">
        <f t="shared" si="0"/>
        <v>304059</v>
      </c>
    </row>
    <row r="16" spans="1:9" s="8" customFormat="1" ht="27" customHeight="1">
      <c r="A16" s="41" t="s">
        <v>20</v>
      </c>
      <c r="B16" s="41" t="s">
        <v>20</v>
      </c>
      <c r="C16" s="41"/>
      <c r="D16" s="42" t="s">
        <v>27</v>
      </c>
      <c r="E16" s="43">
        <v>4086</v>
      </c>
      <c r="F16" s="43"/>
      <c r="G16" s="43">
        <v>264010</v>
      </c>
      <c r="H16" s="43">
        <v>3058</v>
      </c>
      <c r="I16" s="94">
        <f t="shared" si="0"/>
        <v>267068</v>
      </c>
    </row>
    <row r="17" spans="1:9" s="8" customFormat="1" ht="27" customHeight="1">
      <c r="A17" s="41" t="s">
        <v>21</v>
      </c>
      <c r="B17" s="41" t="s">
        <v>21</v>
      </c>
      <c r="C17" s="41"/>
      <c r="D17" s="42" t="s">
        <v>7</v>
      </c>
      <c r="E17" s="43">
        <v>5886</v>
      </c>
      <c r="F17" s="43">
        <v>0</v>
      </c>
      <c r="G17" s="43">
        <v>35791</v>
      </c>
      <c r="H17" s="43">
        <v>0</v>
      </c>
      <c r="I17" s="94">
        <f t="shared" si="0"/>
        <v>35791</v>
      </c>
    </row>
    <row r="18" spans="1:9" s="8" customFormat="1" ht="29.25" customHeight="1">
      <c r="A18" s="41"/>
      <c r="B18" s="41" t="s">
        <v>22</v>
      </c>
      <c r="C18" s="41"/>
      <c r="D18" s="42" t="s">
        <v>28</v>
      </c>
      <c r="E18" s="43">
        <f>SUM(E19)</f>
        <v>1200</v>
      </c>
      <c r="F18" s="43">
        <v>0</v>
      </c>
      <c r="G18" s="43">
        <f>SUM(G19)</f>
        <v>1200</v>
      </c>
      <c r="H18" s="43">
        <v>0</v>
      </c>
      <c r="I18" s="94">
        <f t="shared" si="0"/>
        <v>1200</v>
      </c>
    </row>
    <row r="19" spans="1:9" s="8" customFormat="1" ht="31.5" customHeight="1">
      <c r="A19" s="41"/>
      <c r="B19" s="41"/>
      <c r="C19" s="41" t="s">
        <v>80</v>
      </c>
      <c r="D19" s="42" t="s">
        <v>81</v>
      </c>
      <c r="E19" s="43">
        <v>1200</v>
      </c>
      <c r="F19" s="43">
        <v>0</v>
      </c>
      <c r="G19" s="43">
        <v>1200</v>
      </c>
      <c r="H19" s="43">
        <v>0</v>
      </c>
      <c r="I19" s="94">
        <f t="shared" si="0"/>
        <v>1200</v>
      </c>
    </row>
    <row r="20" spans="1:9" s="8" customFormat="1" ht="30.75" customHeight="1">
      <c r="A20" s="77" t="s">
        <v>116</v>
      </c>
      <c r="B20" s="73"/>
      <c r="C20" s="73"/>
      <c r="D20" s="75" t="s">
        <v>71</v>
      </c>
      <c r="E20" s="74">
        <f>SUM(E22)</f>
        <v>73</v>
      </c>
      <c r="F20" s="74">
        <f>SUM(F22)</f>
        <v>0</v>
      </c>
      <c r="G20" s="74">
        <f>SUM(G21:G22)</f>
        <v>8473</v>
      </c>
      <c r="H20" s="74">
        <f>SUM(H22)</f>
        <v>0</v>
      </c>
      <c r="I20" s="74">
        <f t="shared" si="0"/>
        <v>8473</v>
      </c>
    </row>
    <row r="21" spans="1:9" s="8" customFormat="1" ht="30.75" customHeight="1">
      <c r="A21" s="153"/>
      <c r="B21" s="154" t="s">
        <v>103</v>
      </c>
      <c r="C21" s="154" t="s">
        <v>228</v>
      </c>
      <c r="D21" s="156" t="s">
        <v>229</v>
      </c>
      <c r="E21" s="155"/>
      <c r="F21" s="155"/>
      <c r="G21" s="157">
        <v>8400</v>
      </c>
      <c r="H21" s="155"/>
      <c r="I21" s="157">
        <v>8400</v>
      </c>
    </row>
    <row r="22" spans="1:9" s="8" customFormat="1" ht="42" customHeight="1">
      <c r="A22" s="41"/>
      <c r="B22" s="41" t="s">
        <v>103</v>
      </c>
      <c r="C22" s="41" t="s">
        <v>104</v>
      </c>
      <c r="D22" s="42" t="s">
        <v>105</v>
      </c>
      <c r="E22" s="43">
        <v>73</v>
      </c>
      <c r="F22" s="43">
        <v>0</v>
      </c>
      <c r="G22" s="43">
        <v>73</v>
      </c>
      <c r="H22" s="43">
        <v>0</v>
      </c>
      <c r="I22" s="94">
        <f t="shared" si="0"/>
        <v>73</v>
      </c>
    </row>
    <row r="23" spans="1:9" s="10" customFormat="1" ht="37.5" customHeight="1">
      <c r="A23" s="162" t="s">
        <v>179</v>
      </c>
      <c r="B23" s="163"/>
      <c r="C23" s="163"/>
      <c r="D23" s="164"/>
      <c r="E23" s="24">
        <f>SUM(E4,E15,E20)</f>
        <v>96125</v>
      </c>
      <c r="F23" s="24">
        <f>F4+F15</f>
        <v>3000</v>
      </c>
      <c r="G23" s="24">
        <f>SUM(G4,G15,G20)</f>
        <v>481223</v>
      </c>
      <c r="H23" s="24">
        <f>H4+H15</f>
        <v>3058</v>
      </c>
      <c r="I23" s="74">
        <f t="shared" si="0"/>
        <v>484281</v>
      </c>
    </row>
    <row r="24" spans="2:3" ht="15">
      <c r="B24" s="5"/>
      <c r="C24" s="5"/>
    </row>
    <row r="25" ht="15">
      <c r="I25" s="9"/>
    </row>
    <row r="26" spans="5:9" ht="15">
      <c r="E26" s="4"/>
      <c r="F26" s="4"/>
      <c r="G26" s="4"/>
      <c r="H26" s="4"/>
      <c r="I26" s="9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</sheetData>
  <sheetProtection/>
  <mergeCells count="3">
    <mergeCell ref="B2:I2"/>
    <mergeCell ref="B1:I1"/>
    <mergeCell ref="A23:D23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scaleWithDoc="0" alignWithMargins="0">
    <oddHeader>&amp;L&amp;11 2.sz. melléklet a 3/2018.(II.27.) önk.rendelethez,    ezer Ft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showRowColHeaders="0" view="pageLayout" zoomScale="77" zoomScalePageLayoutView="77" workbookViewId="0" topLeftCell="A10">
      <selection activeCell="F6" sqref="F6"/>
    </sheetView>
  </sheetViews>
  <sheetFormatPr defaultColWidth="9.140625" defaultRowHeight="12.75"/>
  <cols>
    <col min="1" max="1" width="12.57421875" style="122" customWidth="1"/>
    <col min="2" max="2" width="10.421875" style="121" customWidth="1"/>
    <col min="3" max="3" width="54.8515625" style="121" customWidth="1"/>
    <col min="4" max="4" width="17.28125" style="121" customWidth="1"/>
    <col min="5" max="16384" width="9.140625" style="121" customWidth="1"/>
  </cols>
  <sheetData>
    <row r="1" spans="1:4" ht="35.25" customHeight="1">
      <c r="A1" s="165" t="s">
        <v>97</v>
      </c>
      <c r="B1" s="166"/>
      <c r="C1" s="166"/>
      <c r="D1" s="167"/>
    </row>
    <row r="2" spans="1:4" ht="15.75">
      <c r="A2" s="168" t="s">
        <v>226</v>
      </c>
      <c r="B2" s="169"/>
      <c r="C2" s="169"/>
      <c r="D2" s="170"/>
    </row>
    <row r="3" spans="1:4" ht="15.75">
      <c r="A3" s="152" t="s">
        <v>225</v>
      </c>
      <c r="B3" s="151" t="s">
        <v>224</v>
      </c>
      <c r="C3" s="151" t="s">
        <v>6</v>
      </c>
      <c r="D3" s="150"/>
    </row>
    <row r="4" spans="1:4" s="127" customFormat="1" ht="25.5" customHeight="1">
      <c r="A4" s="171" t="s">
        <v>223</v>
      </c>
      <c r="B4" s="172"/>
      <c r="C4" s="173"/>
      <c r="D4" s="142"/>
    </row>
    <row r="5" spans="1:4" s="127" customFormat="1" ht="59.25" customHeight="1">
      <c r="A5" s="139" t="s">
        <v>217</v>
      </c>
      <c r="B5" s="138" t="s">
        <v>25</v>
      </c>
      <c r="C5" s="141" t="s">
        <v>222</v>
      </c>
      <c r="D5" s="142">
        <v>93</v>
      </c>
    </row>
    <row r="6" spans="1:4" s="127" customFormat="1" ht="32.25" customHeight="1">
      <c r="A6" s="139" t="s">
        <v>217</v>
      </c>
      <c r="B6" s="138" t="s">
        <v>25</v>
      </c>
      <c r="C6" s="141" t="s">
        <v>221</v>
      </c>
      <c r="D6" s="142">
        <v>4845</v>
      </c>
    </row>
    <row r="7" spans="1:4" s="127" customFormat="1" ht="33.75" customHeight="1">
      <c r="A7" s="139" t="s">
        <v>217</v>
      </c>
      <c r="B7" s="138" t="s">
        <v>25</v>
      </c>
      <c r="C7" s="149" t="s">
        <v>220</v>
      </c>
      <c r="D7" s="142">
        <v>908</v>
      </c>
    </row>
    <row r="8" spans="1:4" s="127" customFormat="1" ht="32.25" customHeight="1">
      <c r="A8" s="139" t="s">
        <v>217</v>
      </c>
      <c r="B8" s="138" t="s">
        <v>25</v>
      </c>
      <c r="C8" s="141" t="s">
        <v>219</v>
      </c>
      <c r="D8" s="142">
        <v>93</v>
      </c>
    </row>
    <row r="9" spans="1:4" s="127" customFormat="1" ht="32.25" customHeight="1">
      <c r="A9" s="139" t="s">
        <v>217</v>
      </c>
      <c r="B9" s="138" t="s">
        <v>25</v>
      </c>
      <c r="C9" s="141" t="s">
        <v>218</v>
      </c>
      <c r="D9" s="142">
        <v>656</v>
      </c>
    </row>
    <row r="10" spans="1:4" s="127" customFormat="1" ht="24.75" customHeight="1">
      <c r="A10" s="139" t="s">
        <v>217</v>
      </c>
      <c r="B10" s="138" t="s">
        <v>25</v>
      </c>
      <c r="C10" s="148" t="s">
        <v>216</v>
      </c>
      <c r="D10" s="142">
        <v>30</v>
      </c>
    </row>
    <row r="11" spans="1:4" s="127" customFormat="1" ht="30">
      <c r="A11" s="139"/>
      <c r="B11" s="138"/>
      <c r="C11" s="137" t="s">
        <v>215</v>
      </c>
      <c r="D11" s="136">
        <f>SUM(D5:D10)</f>
        <v>6625</v>
      </c>
    </row>
    <row r="12" spans="1:4" s="127" customFormat="1" ht="15">
      <c r="A12" s="139"/>
      <c r="B12" s="138"/>
      <c r="C12" s="147"/>
      <c r="D12" s="142"/>
    </row>
    <row r="13" spans="1:4" s="127" customFormat="1" ht="25.5" customHeight="1">
      <c r="A13" s="171" t="s">
        <v>209</v>
      </c>
      <c r="B13" s="172"/>
      <c r="C13" s="173"/>
      <c r="D13" s="142"/>
    </row>
    <row r="14" spans="1:4" s="127" customFormat="1" ht="25.5" customHeight="1">
      <c r="A14" s="146"/>
      <c r="B14" s="145"/>
      <c r="C14" s="144"/>
      <c r="D14" s="143"/>
    </row>
    <row r="15" spans="1:4" s="127" customFormat="1" ht="25.5" customHeight="1">
      <c r="A15" s="139" t="s">
        <v>214</v>
      </c>
      <c r="B15" s="138" t="s">
        <v>47</v>
      </c>
      <c r="C15" s="141" t="s">
        <v>213</v>
      </c>
      <c r="D15" s="142">
        <v>350</v>
      </c>
    </row>
    <row r="16" spans="1:4" s="127" customFormat="1" ht="25.5" customHeight="1">
      <c r="A16" s="139"/>
      <c r="B16" s="138"/>
      <c r="C16" s="141"/>
      <c r="D16" s="140">
        <f>SUM(D15:D15)</f>
        <v>350</v>
      </c>
    </row>
    <row r="17" spans="1:4" s="127" customFormat="1" ht="25.5" customHeight="1">
      <c r="A17" s="174" t="s">
        <v>212</v>
      </c>
      <c r="B17" s="175"/>
      <c r="C17" s="176"/>
      <c r="D17" s="140"/>
    </row>
    <row r="18" spans="1:4" s="127" customFormat="1" ht="25.5" customHeight="1">
      <c r="A18" s="139" t="s">
        <v>211</v>
      </c>
      <c r="B18" s="138" t="s">
        <v>47</v>
      </c>
      <c r="C18" s="141" t="s">
        <v>210</v>
      </c>
      <c r="D18" s="142">
        <v>2100</v>
      </c>
    </row>
    <row r="19" spans="1:4" s="127" customFormat="1" ht="25.5" customHeight="1">
      <c r="A19" s="139"/>
      <c r="B19" s="138"/>
      <c r="C19" s="141"/>
      <c r="D19" s="140">
        <f>SUM(D18)</f>
        <v>2100</v>
      </c>
    </row>
    <row r="20" spans="1:4" s="127" customFormat="1" ht="30">
      <c r="A20" s="139"/>
      <c r="B20" s="138"/>
      <c r="C20" s="137" t="s">
        <v>209</v>
      </c>
      <c r="D20" s="136">
        <f>SUM(D19,D16)</f>
        <v>2450</v>
      </c>
    </row>
    <row r="21" spans="1:4" ht="12.75" hidden="1">
      <c r="A21" s="132"/>
      <c r="B21" s="131"/>
      <c r="C21" s="134"/>
      <c r="D21" s="129"/>
    </row>
    <row r="22" spans="1:4" ht="12.75" hidden="1">
      <c r="A22" s="132"/>
      <c r="B22" s="131"/>
      <c r="C22" s="133"/>
      <c r="D22" s="129"/>
    </row>
    <row r="23" spans="1:4" ht="12.75" hidden="1">
      <c r="A23" s="132"/>
      <c r="B23" s="131"/>
      <c r="C23" s="135"/>
      <c r="D23" s="129"/>
    </row>
    <row r="24" spans="1:4" ht="12.75" hidden="1">
      <c r="A24" s="132"/>
      <c r="B24" s="131"/>
      <c r="C24" s="133"/>
      <c r="D24" s="129"/>
    </row>
    <row r="25" spans="1:4" ht="12.75" hidden="1">
      <c r="A25" s="132"/>
      <c r="B25" s="131"/>
      <c r="C25" s="133"/>
      <c r="D25" s="129"/>
    </row>
    <row r="26" spans="1:4" ht="12.75" hidden="1">
      <c r="A26" s="132"/>
      <c r="B26" s="131"/>
      <c r="C26" s="133"/>
      <c r="D26" s="129"/>
    </row>
    <row r="27" spans="1:4" ht="12.75" hidden="1">
      <c r="A27" s="132"/>
      <c r="B27" s="131"/>
      <c r="C27" s="135"/>
      <c r="D27" s="129"/>
    </row>
    <row r="28" spans="1:4" ht="12.75" hidden="1">
      <c r="A28" s="132"/>
      <c r="B28" s="131" t="s">
        <v>208</v>
      </c>
      <c r="C28" s="134" t="s">
        <v>207</v>
      </c>
      <c r="D28" s="129"/>
    </row>
    <row r="29" spans="1:4" ht="12.75" hidden="1">
      <c r="A29" s="132"/>
      <c r="B29" s="131"/>
      <c r="C29" s="133" t="s">
        <v>4</v>
      </c>
      <c r="D29" s="129"/>
    </row>
    <row r="30" spans="1:4" ht="12.75" hidden="1">
      <c r="A30" s="132"/>
      <c r="B30" s="131"/>
      <c r="C30" s="130" t="s">
        <v>206</v>
      </c>
      <c r="D30" s="129"/>
    </row>
    <row r="31" spans="1:4" ht="12.75" hidden="1">
      <c r="A31" s="132"/>
      <c r="B31" s="131"/>
      <c r="C31" s="133" t="s">
        <v>205</v>
      </c>
      <c r="D31" s="129"/>
    </row>
    <row r="32" spans="1:4" ht="12.75" hidden="1">
      <c r="A32" s="132"/>
      <c r="B32" s="131"/>
      <c r="C32" s="130" t="s">
        <v>2</v>
      </c>
      <c r="D32" s="129"/>
    </row>
    <row r="34" spans="3:4" ht="23.25" customHeight="1">
      <c r="C34" s="128"/>
      <c r="D34" s="127"/>
    </row>
    <row r="35" ht="12.75">
      <c r="C35" s="126"/>
    </row>
    <row r="36" spans="3:4" ht="15">
      <c r="C36" s="125"/>
      <c r="D36" s="124"/>
    </row>
    <row r="37" ht="12.75">
      <c r="C37" s="123"/>
    </row>
    <row r="38" ht="12.75">
      <c r="C38" s="123"/>
    </row>
    <row r="39" ht="12.75">
      <c r="C39" s="123"/>
    </row>
    <row r="40" ht="12.75">
      <c r="C40" s="123"/>
    </row>
  </sheetData>
  <sheetProtection/>
  <mergeCells count="5">
    <mergeCell ref="A1:D1"/>
    <mergeCell ref="A2:D2"/>
    <mergeCell ref="A13:C13"/>
    <mergeCell ref="A4:C4"/>
    <mergeCell ref="A17:C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headerFooter>
    <oddHeader>&amp;L3.sz. melléklet a ../2017.(XI....) önk.rendelethez  ezer Ft
&amp;Radatok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Layout" workbookViewId="0" topLeftCell="A4">
      <selection activeCell="C14" sqref="C14"/>
    </sheetView>
  </sheetViews>
  <sheetFormatPr defaultColWidth="9.140625" defaultRowHeight="12.75"/>
  <cols>
    <col min="1" max="1" width="14.8515625" style="0" customWidth="1"/>
    <col min="2" max="2" width="52.57421875" style="0" customWidth="1"/>
    <col min="3" max="3" width="20.421875" style="4" customWidth="1"/>
  </cols>
  <sheetData>
    <row r="1" spans="1:3" ht="48" customHeight="1">
      <c r="A1" s="177" t="s">
        <v>97</v>
      </c>
      <c r="B1" s="178"/>
      <c r="C1" s="179"/>
    </row>
    <row r="2" spans="1:3" ht="15.75">
      <c r="A2" s="180" t="s">
        <v>200</v>
      </c>
      <c r="B2" s="181"/>
      <c r="C2" s="182"/>
    </row>
    <row r="3" spans="1:3" s="46" customFormat="1" ht="15">
      <c r="A3" s="119"/>
      <c r="B3" s="118" t="s">
        <v>29</v>
      </c>
      <c r="C3" s="117">
        <v>2016</v>
      </c>
    </row>
    <row r="4" spans="1:3" s="46" customFormat="1" ht="15">
      <c r="A4" s="114" t="s">
        <v>199</v>
      </c>
      <c r="B4" s="116"/>
      <c r="C4" s="115"/>
    </row>
    <row r="5" spans="1:3" ht="21.75" customHeight="1">
      <c r="A5" s="114"/>
      <c r="B5" s="112" t="s">
        <v>198</v>
      </c>
      <c r="C5" s="111">
        <v>1885</v>
      </c>
    </row>
    <row r="6" spans="1:3" ht="21.75" customHeight="1">
      <c r="A6" s="114"/>
      <c r="B6" s="112" t="s">
        <v>197</v>
      </c>
      <c r="C6" s="111">
        <v>1041</v>
      </c>
    </row>
    <row r="7" spans="1:3" ht="21.75" customHeight="1">
      <c r="A7" s="114"/>
      <c r="B7" s="112" t="s">
        <v>196</v>
      </c>
      <c r="C7" s="111">
        <v>660</v>
      </c>
    </row>
    <row r="8" spans="1:3" ht="21.75" customHeight="1">
      <c r="A8" s="114"/>
      <c r="B8" s="112" t="s">
        <v>195</v>
      </c>
      <c r="C8" s="111">
        <v>500</v>
      </c>
    </row>
    <row r="9" spans="1:3" ht="32.25" customHeight="1">
      <c r="A9" s="114"/>
      <c r="B9" s="120" t="s">
        <v>204</v>
      </c>
      <c r="C9" s="111">
        <v>259414</v>
      </c>
    </row>
    <row r="10" spans="1:3" ht="22.5" customHeight="1">
      <c r="A10" s="114"/>
      <c r="B10" s="112" t="s">
        <v>203</v>
      </c>
      <c r="C10" s="111">
        <v>3058</v>
      </c>
    </row>
    <row r="11" spans="1:3" ht="21.75" customHeight="1">
      <c r="A11" s="114"/>
      <c r="B11" s="112" t="s">
        <v>202</v>
      </c>
      <c r="C11" s="111">
        <v>510</v>
      </c>
    </row>
    <row r="12" spans="1:3" s="13" customFormat="1" ht="21.75" customHeight="1">
      <c r="A12" s="106"/>
      <c r="B12" s="113" t="s">
        <v>2</v>
      </c>
      <c r="C12" s="104">
        <f>SUM(C5:C11)</f>
        <v>267068</v>
      </c>
    </row>
    <row r="13" spans="1:3" ht="21.75" customHeight="1">
      <c r="A13" s="108" t="s">
        <v>194</v>
      </c>
      <c r="B13" s="108"/>
      <c r="C13" s="2"/>
    </row>
    <row r="14" spans="1:3" ht="21.75" customHeight="1">
      <c r="A14" s="108"/>
      <c r="B14" s="112" t="s">
        <v>193</v>
      </c>
      <c r="C14" s="111">
        <v>1600</v>
      </c>
    </row>
    <row r="15" spans="1:3" ht="21.75" customHeight="1">
      <c r="A15" s="108"/>
      <c r="B15" s="112" t="s">
        <v>192</v>
      </c>
      <c r="C15" s="111">
        <v>1505</v>
      </c>
    </row>
    <row r="16" spans="1:3" ht="21.75" customHeight="1">
      <c r="A16" s="108"/>
      <c r="B16" s="112" t="s">
        <v>191</v>
      </c>
      <c r="C16" s="111">
        <v>2286</v>
      </c>
    </row>
    <row r="17" spans="1:3" ht="33.75" customHeight="1">
      <c r="A17" s="108"/>
      <c r="B17" s="120" t="s">
        <v>201</v>
      </c>
      <c r="C17" s="111">
        <v>30400</v>
      </c>
    </row>
    <row r="18" spans="1:3" ht="21.75" customHeight="1">
      <c r="A18" s="110"/>
      <c r="B18" s="109" t="s">
        <v>2</v>
      </c>
      <c r="C18" s="104">
        <f>SUM(C14:C17)</f>
        <v>35791</v>
      </c>
    </row>
    <row r="19" spans="1:3" s="13" customFormat="1" ht="21.75" customHeight="1">
      <c r="A19" s="183" t="s">
        <v>190</v>
      </c>
      <c r="B19" s="184"/>
      <c r="C19" s="60"/>
    </row>
    <row r="20" spans="1:3" ht="21.75" customHeight="1">
      <c r="A20" s="106"/>
      <c r="B20" s="108" t="s">
        <v>190</v>
      </c>
      <c r="C20" s="107">
        <v>1200</v>
      </c>
    </row>
    <row r="21" spans="1:3" ht="21.75" customHeight="1">
      <c r="A21" s="106"/>
      <c r="B21" s="105" t="s">
        <v>2</v>
      </c>
      <c r="C21" s="104">
        <v>1200</v>
      </c>
    </row>
    <row r="22" spans="1:3" ht="21.75" customHeight="1">
      <c r="A22" s="106"/>
      <c r="B22" s="105" t="s">
        <v>189</v>
      </c>
      <c r="C22" s="104">
        <f>SUM(C21)</f>
        <v>1200</v>
      </c>
    </row>
    <row r="23" spans="1:3" ht="21.75" customHeight="1">
      <c r="A23" s="102" t="s">
        <v>188</v>
      </c>
      <c r="B23" s="103"/>
      <c r="C23" s="16">
        <f>SUM(C12,C18)</f>
        <v>302859</v>
      </c>
    </row>
    <row r="24" spans="1:3" s="101" customFormat="1" ht="19.5" customHeight="1">
      <c r="A24" s="103" t="s">
        <v>187</v>
      </c>
      <c r="B24" s="102"/>
      <c r="C24" s="16">
        <f>SUM(C22:C23)</f>
        <v>304059</v>
      </c>
    </row>
    <row r="25" spans="3:4" ht="21.75" customHeight="1">
      <c r="C25"/>
      <c r="D25" s="3"/>
    </row>
    <row r="26" ht="21.75" customHeight="1">
      <c r="D26" s="3"/>
    </row>
  </sheetData>
  <sheetProtection/>
  <mergeCells count="3">
    <mergeCell ref="A1:C1"/>
    <mergeCell ref="A2:C2"/>
    <mergeCell ref="A19:B19"/>
  </mergeCells>
  <printOptions/>
  <pageMargins left="0.7" right="0.7" top="0.75" bottom="0.75" header="0.3" footer="0.3"/>
  <pageSetup horizontalDpi="300" verticalDpi="300" orientation="portrait" paperSize="9" scale="96" r:id="rId1"/>
  <headerFooter>
    <oddHeader>&amp;L&amp;11 4. sz.melléklet a ../2017.(IX...) önk.rendelethez, ezer Ft
&amp;Radatok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F7" sqref="F7"/>
    </sheetView>
  </sheetViews>
  <sheetFormatPr defaultColWidth="9.140625" defaultRowHeight="12.75"/>
  <cols>
    <col min="1" max="1" width="43.140625" style="7" customWidth="1"/>
    <col min="2" max="2" width="11.140625" style="7" customWidth="1"/>
    <col min="3" max="3" width="11.28125" style="0" customWidth="1"/>
    <col min="4" max="5" width="9.57421875" style="0" hidden="1" customWidth="1"/>
    <col min="6" max="6" width="39.140625" style="7" customWidth="1"/>
    <col min="7" max="7" width="11.00390625" style="0" customWidth="1"/>
    <col min="8" max="8" width="11.28125" style="0" customWidth="1"/>
  </cols>
  <sheetData>
    <row r="1" spans="1:8" ht="15.75">
      <c r="A1" s="185" t="s">
        <v>97</v>
      </c>
      <c r="B1" s="185"/>
      <c r="C1" s="185"/>
      <c r="D1" s="185"/>
      <c r="E1" s="185"/>
      <c r="F1" s="185"/>
      <c r="G1" s="185"/>
      <c r="H1" s="185"/>
    </row>
    <row r="2" spans="1:8" ht="18.75">
      <c r="A2" s="186" t="s">
        <v>108</v>
      </c>
      <c r="B2" s="186"/>
      <c r="C2" s="186"/>
      <c r="D2" s="186"/>
      <c r="E2" s="186"/>
      <c r="F2" s="186"/>
      <c r="G2" s="186"/>
      <c r="H2" s="186"/>
    </row>
    <row r="3" spans="1:8" ht="18.75">
      <c r="A3" s="187" t="s">
        <v>31</v>
      </c>
      <c r="B3" s="187"/>
      <c r="C3" s="187"/>
      <c r="D3" s="187"/>
      <c r="E3" s="187"/>
      <c r="F3" s="187"/>
      <c r="G3" s="187"/>
      <c r="H3" s="187"/>
    </row>
    <row r="4" spans="1:8" ht="44.25" customHeight="1">
      <c r="A4" s="15"/>
      <c r="B4" s="96" t="s">
        <v>183</v>
      </c>
      <c r="C4" s="96" t="s">
        <v>184</v>
      </c>
      <c r="D4" s="16"/>
      <c r="E4" s="16"/>
      <c r="F4" s="15"/>
      <c r="G4" s="96" t="s">
        <v>183</v>
      </c>
      <c r="H4" s="96" t="s">
        <v>184</v>
      </c>
    </row>
    <row r="5" spans="1:8" s="46" customFormat="1" ht="32.25" customHeight="1">
      <c r="A5" s="47" t="s">
        <v>77</v>
      </c>
      <c r="B5" s="48">
        <v>28677</v>
      </c>
      <c r="C5" s="48">
        <v>165658</v>
      </c>
      <c r="D5" s="48"/>
      <c r="E5" s="48"/>
      <c r="F5" s="47" t="s">
        <v>32</v>
      </c>
      <c r="G5" s="48">
        <v>32779</v>
      </c>
      <c r="H5" s="48">
        <v>65576</v>
      </c>
    </row>
    <row r="6" spans="1:8" s="46" customFormat="1" ht="30" customHeight="1">
      <c r="A6" s="47" t="s">
        <v>36</v>
      </c>
      <c r="B6" s="48">
        <v>43070</v>
      </c>
      <c r="C6" s="48">
        <v>43070</v>
      </c>
      <c r="D6" s="48"/>
      <c r="E6" s="48"/>
      <c r="F6" s="47" t="s">
        <v>33</v>
      </c>
      <c r="G6" s="48">
        <v>6333</v>
      </c>
      <c r="H6" s="48">
        <v>10378</v>
      </c>
    </row>
    <row r="7" spans="1:8" s="46" customFormat="1" ht="21.75" customHeight="1">
      <c r="A7" s="47" t="s">
        <v>37</v>
      </c>
      <c r="B7" s="48">
        <v>7765</v>
      </c>
      <c r="C7" s="48">
        <v>18969</v>
      </c>
      <c r="D7" s="48"/>
      <c r="E7" s="48"/>
      <c r="F7" s="47" t="s">
        <v>34</v>
      </c>
      <c r="G7" s="48">
        <v>32708</v>
      </c>
      <c r="H7" s="48">
        <v>81240</v>
      </c>
    </row>
    <row r="8" spans="1:8" s="46" customFormat="1" ht="14.25">
      <c r="A8" s="47" t="s">
        <v>39</v>
      </c>
      <c r="B8" s="48">
        <v>735</v>
      </c>
      <c r="C8" s="48">
        <v>735</v>
      </c>
      <c r="D8" s="48"/>
      <c r="E8" s="48"/>
      <c r="F8" s="47" t="s">
        <v>42</v>
      </c>
      <c r="G8" s="48">
        <v>1680</v>
      </c>
      <c r="H8" s="48">
        <v>2244</v>
      </c>
    </row>
    <row r="9" spans="1:8" s="46" customFormat="1" ht="14.25">
      <c r="A9" s="47" t="s">
        <v>41</v>
      </c>
      <c r="B9" s="48">
        <v>7593</v>
      </c>
      <c r="C9" s="48">
        <v>12093</v>
      </c>
      <c r="D9" s="48"/>
      <c r="E9" s="48"/>
      <c r="F9" s="47" t="s">
        <v>43</v>
      </c>
      <c r="G9" s="48">
        <v>14380</v>
      </c>
      <c r="H9" s="48">
        <v>12311</v>
      </c>
    </row>
    <row r="10" spans="1:8" s="46" customFormat="1" ht="29.25" customHeight="1">
      <c r="A10" s="15" t="s">
        <v>110</v>
      </c>
      <c r="B10" s="16">
        <f>SUM(B5:B9)</f>
        <v>87840</v>
      </c>
      <c r="C10" s="16">
        <f>SUM(C5:C9)</f>
        <v>240525</v>
      </c>
      <c r="D10" s="16"/>
      <c r="E10" s="16"/>
      <c r="F10" s="15" t="s">
        <v>111</v>
      </c>
      <c r="G10" s="16">
        <f>SUM(G5:G9)</f>
        <v>87880</v>
      </c>
      <c r="H10" s="16">
        <f>SUM(H5:H9)</f>
        <v>171749</v>
      </c>
    </row>
    <row r="11" spans="1:8" s="46" customFormat="1" ht="28.5">
      <c r="A11" s="47" t="s">
        <v>35</v>
      </c>
      <c r="B11" s="48"/>
      <c r="C11" s="48">
        <v>234663</v>
      </c>
      <c r="D11" s="48"/>
      <c r="E11" s="48"/>
      <c r="F11" s="47" t="s">
        <v>44</v>
      </c>
      <c r="G11" s="48">
        <v>4086</v>
      </c>
      <c r="H11" s="48">
        <v>267068</v>
      </c>
    </row>
    <row r="12" spans="1:8" s="46" customFormat="1" ht="21.75" customHeight="1">
      <c r="A12" s="47" t="s">
        <v>38</v>
      </c>
      <c r="B12" s="48"/>
      <c r="C12" s="48"/>
      <c r="D12" s="48"/>
      <c r="E12" s="48"/>
      <c r="F12" s="47" t="s">
        <v>45</v>
      </c>
      <c r="G12" s="48">
        <v>5886</v>
      </c>
      <c r="H12" s="48">
        <v>35791</v>
      </c>
    </row>
    <row r="13" spans="1:8" s="46" customFormat="1" ht="14.25">
      <c r="A13" s="47" t="s">
        <v>40</v>
      </c>
      <c r="B13" s="48">
        <v>620</v>
      </c>
      <c r="C13" s="48">
        <v>620</v>
      </c>
      <c r="D13" s="48"/>
      <c r="E13" s="48"/>
      <c r="F13" s="47" t="s">
        <v>46</v>
      </c>
      <c r="G13" s="48">
        <v>1200</v>
      </c>
      <c r="H13" s="48">
        <v>1200</v>
      </c>
    </row>
    <row r="14" spans="1:8" s="46" customFormat="1" ht="21.75" customHeight="1">
      <c r="A14" s="47" t="s">
        <v>41</v>
      </c>
      <c r="B14" s="48"/>
      <c r="C14" s="48"/>
      <c r="D14" s="48"/>
      <c r="E14" s="48"/>
      <c r="F14" s="47"/>
      <c r="G14" s="48"/>
      <c r="H14" s="49"/>
    </row>
    <row r="15" spans="1:8" ht="23.25" customHeight="1">
      <c r="A15" s="15" t="s">
        <v>112</v>
      </c>
      <c r="B15" s="16">
        <f>SUM(B11:B14)</f>
        <v>620</v>
      </c>
      <c r="C15" s="16">
        <f>SUM(C11:C14)</f>
        <v>235283</v>
      </c>
      <c r="D15" s="16"/>
      <c r="E15" s="16"/>
      <c r="F15" s="15" t="s">
        <v>113</v>
      </c>
      <c r="G15" s="16">
        <f>SUM(G11:G14)</f>
        <v>11172</v>
      </c>
      <c r="H15" s="16">
        <f>SUM(H11:H14)</f>
        <v>304059</v>
      </c>
    </row>
    <row r="16" spans="1:8" ht="23.25" customHeight="1">
      <c r="A16" s="81" t="s">
        <v>41</v>
      </c>
      <c r="B16" s="79">
        <v>10665</v>
      </c>
      <c r="C16" s="78">
        <v>8473</v>
      </c>
      <c r="D16" s="60"/>
      <c r="E16" s="60"/>
      <c r="F16" s="81" t="s">
        <v>109</v>
      </c>
      <c r="G16" s="79">
        <v>73</v>
      </c>
      <c r="H16" s="79">
        <v>8473</v>
      </c>
    </row>
    <row r="17" spans="1:8" ht="23.25" customHeight="1">
      <c r="A17" s="45" t="s">
        <v>13</v>
      </c>
      <c r="B17" s="16">
        <f>SUM(B16)</f>
        <v>10665</v>
      </c>
      <c r="C17" s="16">
        <f>SUM(C16)</f>
        <v>8473</v>
      </c>
      <c r="D17" s="16"/>
      <c r="E17" s="16"/>
      <c r="F17" s="45" t="s">
        <v>71</v>
      </c>
      <c r="G17" s="16">
        <f>SUM(G16)</f>
        <v>73</v>
      </c>
      <c r="H17" s="16">
        <f>SUM(H16)</f>
        <v>8473</v>
      </c>
    </row>
    <row r="18" spans="1:8" ht="30.75" customHeight="1">
      <c r="A18" s="61" t="s">
        <v>2</v>
      </c>
      <c r="B18" s="24">
        <f>SUM(B15,B10,B17)</f>
        <v>99125</v>
      </c>
      <c r="C18" s="24">
        <f>SUM(C15,C10,C17)</f>
        <v>484281</v>
      </c>
      <c r="D18" s="24"/>
      <c r="E18" s="24"/>
      <c r="F18" s="61" t="s">
        <v>2</v>
      </c>
      <c r="G18" s="24">
        <f>SUM(G10+G15+G17)</f>
        <v>99125</v>
      </c>
      <c r="H18" s="24">
        <f>SUM(H10+H15+H17)</f>
        <v>484281</v>
      </c>
    </row>
    <row r="19" spans="1:3" ht="15">
      <c r="A19" s="80"/>
      <c r="C19" s="4"/>
    </row>
  </sheetData>
  <sheetProtection/>
  <mergeCells count="3">
    <mergeCell ref="A1:H1"/>
    <mergeCell ref="A2:H2"/>
    <mergeCell ref="A3:H3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landscape" paperSize="9" r:id="rId1"/>
  <headerFooter>
    <oddHeader>&amp;L&amp;11 3.sz.melléklet a 3/2018.(II.27.) önk. rendelethez, 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view="pageLayout" zoomScaleNormal="110" workbookViewId="0" topLeftCell="A1">
      <selection activeCell="B11" sqref="B11:C11"/>
    </sheetView>
  </sheetViews>
  <sheetFormatPr defaultColWidth="9.140625" defaultRowHeight="12.75"/>
  <cols>
    <col min="1" max="1" width="47.00390625" style="0" customWidth="1"/>
    <col min="2" max="2" width="12.28125" style="0" customWidth="1"/>
    <col min="3" max="3" width="2.7109375" style="0" customWidth="1"/>
    <col min="4" max="4" width="12.7109375" style="0" customWidth="1"/>
    <col min="5" max="5" width="2.7109375" style="0" customWidth="1"/>
    <col min="6" max="6" width="14.28125" style="0" customWidth="1"/>
    <col min="7" max="7" width="1.1484375" style="0" customWidth="1"/>
    <col min="8" max="8" width="9.140625" style="0" customWidth="1"/>
    <col min="9" max="9" width="11.28125" style="0" customWidth="1"/>
    <col min="10" max="11" width="9.140625" style="0" customWidth="1"/>
  </cols>
  <sheetData>
    <row r="1" spans="1:11" ht="29.25" customHeight="1">
      <c r="A1" s="192" t="s">
        <v>97</v>
      </c>
      <c r="B1" s="193"/>
      <c r="C1" s="193"/>
      <c r="D1" s="193"/>
      <c r="E1" s="193"/>
      <c r="F1" s="194"/>
      <c r="G1" s="67"/>
      <c r="H1" s="68"/>
      <c r="I1" s="68"/>
      <c r="J1" s="68"/>
      <c r="K1" s="68"/>
    </row>
    <row r="2" spans="1:11" ht="67.5" customHeight="1">
      <c r="A2" s="195" t="s">
        <v>83</v>
      </c>
      <c r="B2" s="196"/>
      <c r="C2" s="196"/>
      <c r="D2" s="196"/>
      <c r="E2" s="196"/>
      <c r="F2" s="197"/>
      <c r="G2" s="69"/>
      <c r="H2" s="70"/>
      <c r="I2" s="70"/>
      <c r="J2" s="70"/>
      <c r="K2" s="70"/>
    </row>
    <row r="3" spans="1:11" ht="12.75">
      <c r="A3" s="66"/>
      <c r="B3" s="198" t="s">
        <v>85</v>
      </c>
      <c r="C3" s="199"/>
      <c r="D3" s="200"/>
      <c r="E3" s="200"/>
      <c r="F3" s="201"/>
      <c r="G3" s="71"/>
      <c r="H3" s="12"/>
      <c r="I3" s="12"/>
      <c r="J3" s="12"/>
      <c r="K3" s="12"/>
    </row>
    <row r="4" spans="1:11" ht="30" customHeight="1">
      <c r="A4" s="18" t="s">
        <v>84</v>
      </c>
      <c r="B4" s="188" t="s">
        <v>86</v>
      </c>
      <c r="C4" s="189"/>
      <c r="D4" s="188" t="s">
        <v>87</v>
      </c>
      <c r="E4" s="189"/>
      <c r="F4" s="18" t="s">
        <v>88</v>
      </c>
      <c r="G4" s="71"/>
      <c r="H4" s="12"/>
      <c r="I4" s="12"/>
      <c r="J4" s="12"/>
      <c r="K4" s="12"/>
    </row>
    <row r="5" spans="1:11" ht="24.75" customHeight="1">
      <c r="A5" s="65" t="s">
        <v>89</v>
      </c>
      <c r="B5" s="190"/>
      <c r="C5" s="191"/>
      <c r="D5" s="190"/>
      <c r="E5" s="191"/>
      <c r="F5" s="17"/>
      <c r="G5" s="71"/>
      <c r="H5" s="12"/>
      <c r="I5" s="12"/>
      <c r="J5" s="12"/>
      <c r="K5" s="12"/>
    </row>
    <row r="6" spans="1:11" ht="24.75" customHeight="1">
      <c r="A6" s="64" t="s">
        <v>90</v>
      </c>
      <c r="B6" s="190">
        <v>1</v>
      </c>
      <c r="C6" s="191"/>
      <c r="D6" s="190"/>
      <c r="E6" s="191"/>
      <c r="F6" s="20">
        <f>SUM(B6:E6)</f>
        <v>1</v>
      </c>
      <c r="G6" s="71"/>
      <c r="H6" s="12"/>
      <c r="I6" s="12"/>
      <c r="J6" s="12"/>
      <c r="K6" s="12"/>
    </row>
    <row r="7" spans="1:11" ht="24.75" customHeight="1">
      <c r="A7" s="64" t="s">
        <v>91</v>
      </c>
      <c r="B7" s="190">
        <v>1</v>
      </c>
      <c r="C7" s="191"/>
      <c r="D7" s="190"/>
      <c r="E7" s="191"/>
      <c r="F7" s="20">
        <f>SUM(B7:E7)</f>
        <v>1</v>
      </c>
      <c r="G7" s="71"/>
      <c r="H7" s="12"/>
      <c r="I7" s="12"/>
      <c r="J7" s="12"/>
      <c r="K7" s="12"/>
    </row>
    <row r="8" spans="1:11" ht="24.75" customHeight="1">
      <c r="A8" s="64" t="s">
        <v>180</v>
      </c>
      <c r="B8" s="190">
        <v>1</v>
      </c>
      <c r="C8" s="191"/>
      <c r="D8" s="190"/>
      <c r="E8" s="191"/>
      <c r="F8" s="20">
        <f>SUM(B8:E8)</f>
        <v>1</v>
      </c>
      <c r="G8" s="71"/>
      <c r="H8" s="12"/>
      <c r="I8" s="12"/>
      <c r="J8" s="12"/>
      <c r="K8" s="12"/>
    </row>
    <row r="9" spans="1:11" ht="24.75" customHeight="1">
      <c r="A9" s="64" t="s">
        <v>92</v>
      </c>
      <c r="B9" s="190">
        <v>1</v>
      </c>
      <c r="C9" s="191"/>
      <c r="D9" s="190"/>
      <c r="E9" s="191"/>
      <c r="F9" s="20">
        <f>SUM(B9:E9)</f>
        <v>1</v>
      </c>
      <c r="G9" s="71"/>
      <c r="H9" s="12"/>
      <c r="I9" s="12"/>
      <c r="J9" s="12"/>
      <c r="K9" s="12"/>
    </row>
    <row r="10" spans="1:11" ht="24.75" customHeight="1">
      <c r="A10" s="21" t="s">
        <v>94</v>
      </c>
      <c r="B10" s="188">
        <f>SUM(B6:C9)</f>
        <v>4</v>
      </c>
      <c r="C10" s="189"/>
      <c r="D10" s="188"/>
      <c r="E10" s="189"/>
      <c r="F10" s="20">
        <f>SUM(F6:F9)</f>
        <v>4</v>
      </c>
      <c r="G10" s="71"/>
      <c r="H10" s="12"/>
      <c r="I10" s="12"/>
      <c r="J10" s="12"/>
      <c r="K10" s="12"/>
    </row>
    <row r="11" spans="1:6" ht="25.5" customHeight="1">
      <c r="A11" s="21" t="s">
        <v>93</v>
      </c>
      <c r="B11" s="188">
        <v>52</v>
      </c>
      <c r="C11" s="189"/>
      <c r="D11" s="188"/>
      <c r="E11" s="189"/>
      <c r="F11" s="20">
        <f>SUM(B11:E11)</f>
        <v>52</v>
      </c>
    </row>
    <row r="12" spans="1:6" ht="27" customHeight="1">
      <c r="A12" s="21" t="s">
        <v>30</v>
      </c>
      <c r="B12" s="188">
        <f>SUM(B10:C11)</f>
        <v>56</v>
      </c>
      <c r="C12" s="189"/>
      <c r="D12" s="188"/>
      <c r="E12" s="189"/>
      <c r="F12" s="20">
        <f>SUM(F10:F11)</f>
        <v>56</v>
      </c>
    </row>
  </sheetData>
  <sheetProtection/>
  <mergeCells count="21">
    <mergeCell ref="B5:C5"/>
    <mergeCell ref="B6:C6"/>
    <mergeCell ref="A1:F1"/>
    <mergeCell ref="B10:C10"/>
    <mergeCell ref="D5:E5"/>
    <mergeCell ref="D6:E6"/>
    <mergeCell ref="D7:E7"/>
    <mergeCell ref="D9:E9"/>
    <mergeCell ref="B4:C4"/>
    <mergeCell ref="A2:F2"/>
    <mergeCell ref="B3:F3"/>
    <mergeCell ref="D4:E4"/>
    <mergeCell ref="B12:C12"/>
    <mergeCell ref="D12:E12"/>
    <mergeCell ref="B11:C11"/>
    <mergeCell ref="D11:E11"/>
    <mergeCell ref="B9:C9"/>
    <mergeCell ref="B7:C7"/>
    <mergeCell ref="D10:E10"/>
    <mergeCell ref="B8:C8"/>
    <mergeCell ref="D8:E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&amp;L&amp;11 6.sz. melléklet a ../2017.(IX...) önk.rendelethez, fő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view="pageLayout" zoomScaleNormal="110" workbookViewId="0" topLeftCell="A1">
      <selection activeCell="A4" sqref="A4"/>
    </sheetView>
  </sheetViews>
  <sheetFormatPr defaultColWidth="9.140625" defaultRowHeight="12.75"/>
  <cols>
    <col min="1" max="1" width="47.00390625" style="0" customWidth="1"/>
    <col min="2" max="2" width="12.28125" style="0" customWidth="1"/>
    <col min="3" max="3" width="2.7109375" style="0" customWidth="1"/>
    <col min="4" max="4" width="12.7109375" style="0" customWidth="1"/>
    <col min="5" max="5" width="2.7109375" style="0" customWidth="1"/>
    <col min="6" max="6" width="14.28125" style="0" customWidth="1"/>
    <col min="7" max="7" width="1.1484375" style="0" customWidth="1"/>
    <col min="8" max="8" width="9.140625" style="0" customWidth="1"/>
    <col min="9" max="9" width="11.28125" style="0" customWidth="1"/>
    <col min="10" max="11" width="9.140625" style="0" customWidth="1"/>
  </cols>
  <sheetData>
    <row r="1" spans="1:11" ht="29.25" customHeight="1">
      <c r="A1" s="192" t="s">
        <v>231</v>
      </c>
      <c r="B1" s="193"/>
      <c r="C1" s="193"/>
      <c r="D1" s="193"/>
      <c r="E1" s="193"/>
      <c r="F1" s="194"/>
      <c r="G1" s="67"/>
      <c r="H1" s="68"/>
      <c r="I1" s="68"/>
      <c r="J1" s="68"/>
      <c r="K1" s="68"/>
    </row>
    <row r="2" spans="1:11" ht="67.5" customHeight="1">
      <c r="A2" s="195" t="s">
        <v>83</v>
      </c>
      <c r="B2" s="196"/>
      <c r="C2" s="196"/>
      <c r="D2" s="196"/>
      <c r="E2" s="196"/>
      <c r="F2" s="197"/>
      <c r="G2" s="69"/>
      <c r="H2" s="70"/>
      <c r="I2" s="70"/>
      <c r="J2" s="70"/>
      <c r="K2" s="70"/>
    </row>
    <row r="3" spans="1:11" ht="12.75">
      <c r="A3" s="66"/>
      <c r="B3" s="198" t="s">
        <v>85</v>
      </c>
      <c r="C3" s="199"/>
      <c r="D3" s="200"/>
      <c r="E3" s="200"/>
      <c r="F3" s="201"/>
      <c r="G3" s="71"/>
      <c r="H3" s="12"/>
      <c r="I3" s="12"/>
      <c r="J3" s="12"/>
      <c r="K3" s="12"/>
    </row>
    <row r="4" spans="1:11" ht="30" customHeight="1">
      <c r="A4" s="18" t="s">
        <v>84</v>
      </c>
      <c r="B4" s="188" t="s">
        <v>86</v>
      </c>
      <c r="C4" s="189"/>
      <c r="D4" s="188" t="s">
        <v>87</v>
      </c>
      <c r="E4" s="189"/>
      <c r="F4" s="18" t="s">
        <v>88</v>
      </c>
      <c r="G4" s="71"/>
      <c r="H4" s="12"/>
      <c r="I4" s="12"/>
      <c r="J4" s="12"/>
      <c r="K4" s="12"/>
    </row>
    <row r="5" spans="1:11" ht="24.75" customHeight="1">
      <c r="A5" s="65" t="s">
        <v>89</v>
      </c>
      <c r="B5" s="190"/>
      <c r="C5" s="191"/>
      <c r="D5" s="190"/>
      <c r="E5" s="191"/>
      <c r="F5" s="17"/>
      <c r="G5" s="71"/>
      <c r="H5" s="12"/>
      <c r="I5" s="12"/>
      <c r="J5" s="12"/>
      <c r="K5" s="12"/>
    </row>
    <row r="6" spans="1:11" ht="24.75" customHeight="1">
      <c r="A6" s="64" t="s">
        <v>90</v>
      </c>
      <c r="B6" s="190">
        <v>1</v>
      </c>
      <c r="C6" s="191"/>
      <c r="D6" s="190"/>
      <c r="E6" s="191"/>
      <c r="F6" s="20">
        <f>SUM(B6:E6)</f>
        <v>1</v>
      </c>
      <c r="G6" s="71"/>
      <c r="H6" s="12"/>
      <c r="I6" s="12"/>
      <c r="J6" s="12"/>
      <c r="K6" s="12"/>
    </row>
    <row r="7" spans="1:11" ht="24.75" customHeight="1">
      <c r="A7" s="64" t="s">
        <v>91</v>
      </c>
      <c r="B7" s="190">
        <v>1</v>
      </c>
      <c r="C7" s="191"/>
      <c r="D7" s="190"/>
      <c r="E7" s="191"/>
      <c r="F7" s="20">
        <f>SUM(B7:E7)</f>
        <v>1</v>
      </c>
      <c r="G7" s="71"/>
      <c r="H7" s="12"/>
      <c r="I7" s="12"/>
      <c r="J7" s="12"/>
      <c r="K7" s="12"/>
    </row>
    <row r="8" spans="1:11" ht="24.75" customHeight="1">
      <c r="A8" s="64" t="s">
        <v>180</v>
      </c>
      <c r="B8" s="190">
        <v>1</v>
      </c>
      <c r="C8" s="191"/>
      <c r="D8" s="190"/>
      <c r="E8" s="191"/>
      <c r="F8" s="20">
        <f>SUM(B8:E8)</f>
        <v>1</v>
      </c>
      <c r="G8" s="71"/>
      <c r="H8" s="12"/>
      <c r="I8" s="12"/>
      <c r="J8" s="12"/>
      <c r="K8" s="12"/>
    </row>
    <row r="9" spans="1:11" ht="24.75" customHeight="1">
      <c r="A9" s="64" t="s">
        <v>92</v>
      </c>
      <c r="B9" s="190">
        <v>1</v>
      </c>
      <c r="C9" s="191"/>
      <c r="D9" s="190"/>
      <c r="E9" s="191"/>
      <c r="F9" s="20">
        <f>SUM(B9:E9)</f>
        <v>1</v>
      </c>
      <c r="G9" s="71"/>
      <c r="H9" s="12"/>
      <c r="I9" s="12"/>
      <c r="J9" s="12"/>
      <c r="K9" s="12"/>
    </row>
    <row r="10" spans="1:11" ht="24.75" customHeight="1">
      <c r="A10" s="21" t="s">
        <v>94</v>
      </c>
      <c r="B10" s="188">
        <f>SUM(B6:C9)</f>
        <v>4</v>
      </c>
      <c r="C10" s="189"/>
      <c r="D10" s="188"/>
      <c r="E10" s="189"/>
      <c r="F10" s="20">
        <f>SUM(F6:F9)</f>
        <v>4</v>
      </c>
      <c r="G10" s="71"/>
      <c r="H10" s="12"/>
      <c r="I10" s="12"/>
      <c r="J10" s="12"/>
      <c r="K10" s="12"/>
    </row>
    <row r="11" spans="1:6" ht="25.5" customHeight="1">
      <c r="A11" s="21" t="s">
        <v>93</v>
      </c>
      <c r="B11" s="188">
        <v>40</v>
      </c>
      <c r="C11" s="189"/>
      <c r="D11" s="188"/>
      <c r="E11" s="189"/>
      <c r="F11" s="20">
        <f>SUM(B11:E11)</f>
        <v>40</v>
      </c>
    </row>
    <row r="12" spans="1:6" ht="27" customHeight="1">
      <c r="A12" s="21" t="s">
        <v>30</v>
      </c>
      <c r="B12" s="188">
        <f>SUM(B10:C11)</f>
        <v>44</v>
      </c>
      <c r="C12" s="189"/>
      <c r="D12" s="188"/>
      <c r="E12" s="189"/>
      <c r="F12" s="20">
        <f>SUM(F10:F11)</f>
        <v>44</v>
      </c>
    </row>
  </sheetData>
  <sheetProtection/>
  <mergeCells count="21">
    <mergeCell ref="A1:F1"/>
    <mergeCell ref="A2:F2"/>
    <mergeCell ref="B3:F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12:C12"/>
    <mergeCell ref="D12:E12"/>
    <mergeCell ref="B9:C9"/>
    <mergeCell ref="D9:E9"/>
    <mergeCell ref="B10:C10"/>
    <mergeCell ref="D10:E10"/>
    <mergeCell ref="B11:C11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&amp;L4.sz. melléklet a 3/2018.(II.27.) önk.rendelethez, fő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Layout" workbookViewId="0" topLeftCell="A1">
      <selection activeCell="N14" sqref="N14"/>
    </sheetView>
  </sheetViews>
  <sheetFormatPr defaultColWidth="9.140625" defaultRowHeight="12.75"/>
  <cols>
    <col min="1" max="1" width="3.140625" style="0" customWidth="1"/>
    <col min="2" max="2" width="31.00390625" style="0" customWidth="1"/>
    <col min="3" max="14" width="7.421875" style="0" customWidth="1"/>
    <col min="15" max="15" width="9.421875" style="0" customWidth="1"/>
  </cols>
  <sheetData>
    <row r="1" spans="2:14" ht="24.75" customHeight="1">
      <c r="B1" s="207" t="s">
        <v>97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5" ht="15.75">
      <c r="A2" s="202" t="s">
        <v>49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6.5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39.75" customHeight="1" thickBot="1">
      <c r="A4" s="51" t="s">
        <v>50</v>
      </c>
      <c r="B4" s="52" t="s">
        <v>29</v>
      </c>
      <c r="C4" s="52" t="s">
        <v>51</v>
      </c>
      <c r="D4" s="52" t="s">
        <v>52</v>
      </c>
      <c r="E4" s="52" t="s">
        <v>53</v>
      </c>
      <c r="F4" s="52" t="s">
        <v>54</v>
      </c>
      <c r="G4" s="52" t="s">
        <v>55</v>
      </c>
      <c r="H4" s="52" t="s">
        <v>56</v>
      </c>
      <c r="I4" s="52" t="s">
        <v>57</v>
      </c>
      <c r="J4" s="52" t="s">
        <v>58</v>
      </c>
      <c r="K4" s="52" t="s">
        <v>59</v>
      </c>
      <c r="L4" s="52" t="s">
        <v>60</v>
      </c>
      <c r="M4" s="52" t="s">
        <v>61</v>
      </c>
      <c r="N4" s="52" t="s">
        <v>62</v>
      </c>
      <c r="O4" s="57" t="s">
        <v>63</v>
      </c>
    </row>
    <row r="5" spans="1:15" ht="13.5" thickBot="1">
      <c r="A5" s="37" t="s">
        <v>64</v>
      </c>
      <c r="B5" s="204" t="s">
        <v>65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</row>
    <row r="6" spans="1:15" ht="24.75" customHeight="1">
      <c r="A6" s="38">
        <v>2</v>
      </c>
      <c r="B6" s="29" t="s">
        <v>95</v>
      </c>
      <c r="C6" s="30">
        <v>2390</v>
      </c>
      <c r="D6" s="30">
        <v>2954</v>
      </c>
      <c r="E6" s="30">
        <v>6742</v>
      </c>
      <c r="F6" s="30">
        <v>7306</v>
      </c>
      <c r="G6" s="30">
        <v>7306</v>
      </c>
      <c r="H6" s="30">
        <v>7306</v>
      </c>
      <c r="I6" s="30">
        <v>92975</v>
      </c>
      <c r="J6" s="30">
        <v>7713</v>
      </c>
      <c r="K6" s="30">
        <v>7712</v>
      </c>
      <c r="L6" s="30">
        <v>7713</v>
      </c>
      <c r="M6" s="30">
        <v>7713</v>
      </c>
      <c r="N6" s="30">
        <v>7828</v>
      </c>
      <c r="O6" s="31">
        <f aca="true" t="shared" si="0" ref="O6:O24">SUM(C6:N6)</f>
        <v>165658</v>
      </c>
    </row>
    <row r="7" spans="1:15" ht="24.75" customHeight="1">
      <c r="A7" s="38">
        <v>3</v>
      </c>
      <c r="B7" s="32" t="s">
        <v>96</v>
      </c>
      <c r="C7" s="33"/>
      <c r="D7" s="33"/>
      <c r="E7" s="33">
        <v>30400</v>
      </c>
      <c r="F7" s="33"/>
      <c r="G7" s="33"/>
      <c r="H7" s="33"/>
      <c r="I7" s="33">
        <v>204263</v>
      </c>
      <c r="J7" s="33"/>
      <c r="K7" s="33"/>
      <c r="L7" s="33"/>
      <c r="M7" s="33"/>
      <c r="N7" s="33"/>
      <c r="O7" s="34">
        <f t="shared" si="0"/>
        <v>234663</v>
      </c>
    </row>
    <row r="8" spans="1:15" ht="12.75">
      <c r="A8" s="38">
        <v>4</v>
      </c>
      <c r="B8" s="35" t="s">
        <v>8</v>
      </c>
      <c r="C8" s="30">
        <v>389</v>
      </c>
      <c r="D8" s="30">
        <v>1200</v>
      </c>
      <c r="E8" s="30">
        <v>9812</v>
      </c>
      <c r="F8" s="30">
        <v>2550</v>
      </c>
      <c r="G8" s="30">
        <v>2281</v>
      </c>
      <c r="H8" s="30">
        <v>1600</v>
      </c>
      <c r="I8" s="30">
        <v>1600</v>
      </c>
      <c r="J8" s="30">
        <v>3936</v>
      </c>
      <c r="K8" s="30">
        <v>9930</v>
      </c>
      <c r="L8" s="30">
        <v>4000</v>
      </c>
      <c r="M8" s="30">
        <v>3270</v>
      </c>
      <c r="N8" s="30">
        <v>2502</v>
      </c>
      <c r="O8" s="31">
        <f t="shared" si="0"/>
        <v>43070</v>
      </c>
    </row>
    <row r="9" spans="1:15" ht="12.75">
      <c r="A9" s="38">
        <v>5</v>
      </c>
      <c r="B9" s="35" t="s">
        <v>9</v>
      </c>
      <c r="C9" s="30">
        <v>647</v>
      </c>
      <c r="D9" s="30">
        <v>647</v>
      </c>
      <c r="E9" s="30">
        <v>647</v>
      </c>
      <c r="F9" s="30">
        <v>647</v>
      </c>
      <c r="G9" s="30">
        <v>647</v>
      </c>
      <c r="H9" s="30">
        <v>650</v>
      </c>
      <c r="I9" s="30">
        <v>2424</v>
      </c>
      <c r="J9" s="30">
        <v>2420</v>
      </c>
      <c r="K9" s="30">
        <v>2424</v>
      </c>
      <c r="L9" s="30">
        <v>2424</v>
      </c>
      <c r="M9" s="30">
        <v>2425</v>
      </c>
      <c r="N9" s="30">
        <v>2967</v>
      </c>
      <c r="O9" s="31">
        <f>SUM(C9:N9)</f>
        <v>18969</v>
      </c>
    </row>
    <row r="10" spans="1:15" ht="12.75">
      <c r="A10" s="38">
        <v>6</v>
      </c>
      <c r="B10" s="35" t="s">
        <v>10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>
        <f t="shared" si="0"/>
        <v>0</v>
      </c>
    </row>
    <row r="11" spans="1:15" ht="12.75">
      <c r="A11" s="38">
        <v>7</v>
      </c>
      <c r="B11" s="35" t="s">
        <v>11</v>
      </c>
      <c r="C11" s="30">
        <v>61</v>
      </c>
      <c r="D11" s="30">
        <v>61</v>
      </c>
      <c r="E11" s="30">
        <v>61</v>
      </c>
      <c r="F11" s="30">
        <v>61</v>
      </c>
      <c r="G11" s="30">
        <v>62</v>
      </c>
      <c r="H11" s="30">
        <v>61</v>
      </c>
      <c r="I11" s="30">
        <v>61</v>
      </c>
      <c r="J11" s="30">
        <v>61</v>
      </c>
      <c r="K11" s="30">
        <v>62</v>
      </c>
      <c r="L11" s="30">
        <v>61</v>
      </c>
      <c r="M11" s="30">
        <v>62</v>
      </c>
      <c r="N11" s="30">
        <v>61</v>
      </c>
      <c r="O11" s="31">
        <f t="shared" si="0"/>
        <v>735</v>
      </c>
    </row>
    <row r="12" spans="1:15" ht="19.5" customHeight="1">
      <c r="A12" s="38">
        <v>8</v>
      </c>
      <c r="B12" s="29" t="s">
        <v>12</v>
      </c>
      <c r="C12" s="30">
        <v>52</v>
      </c>
      <c r="D12" s="30">
        <v>52</v>
      </c>
      <c r="E12" s="30">
        <v>52</v>
      </c>
      <c r="F12" s="30">
        <v>52</v>
      </c>
      <c r="G12" s="30">
        <v>52</v>
      </c>
      <c r="H12" s="30">
        <v>52</v>
      </c>
      <c r="I12" s="30">
        <v>51</v>
      </c>
      <c r="J12" s="30">
        <v>51</v>
      </c>
      <c r="K12" s="30">
        <v>52</v>
      </c>
      <c r="L12" s="30">
        <v>51</v>
      </c>
      <c r="M12" s="30">
        <v>52</v>
      </c>
      <c r="N12" s="30">
        <v>51</v>
      </c>
      <c r="O12" s="31">
        <f t="shared" si="0"/>
        <v>620</v>
      </c>
    </row>
    <row r="13" spans="1:15" ht="13.5" thickBot="1">
      <c r="A13" s="38">
        <v>9</v>
      </c>
      <c r="B13" s="35" t="s">
        <v>13</v>
      </c>
      <c r="C13" s="30">
        <v>4000</v>
      </c>
      <c r="D13" s="30">
        <v>2405</v>
      </c>
      <c r="E13" s="30">
        <v>675</v>
      </c>
      <c r="F13" s="30">
        <v>1675</v>
      </c>
      <c r="G13" s="62">
        <v>1890</v>
      </c>
      <c r="H13" s="30">
        <v>2200</v>
      </c>
      <c r="I13" s="30">
        <v>2600</v>
      </c>
      <c r="J13" s="30">
        <v>250</v>
      </c>
      <c r="K13" s="30">
        <v>300</v>
      </c>
      <c r="L13" s="30">
        <v>0</v>
      </c>
      <c r="M13" s="30">
        <v>894</v>
      </c>
      <c r="N13" s="30">
        <v>3677</v>
      </c>
      <c r="O13" s="31">
        <f t="shared" si="0"/>
        <v>20566</v>
      </c>
    </row>
    <row r="14" spans="1:15" ht="13.5" thickBot="1">
      <c r="A14" s="53">
        <v>10</v>
      </c>
      <c r="B14" s="54" t="s">
        <v>66</v>
      </c>
      <c r="C14" s="55">
        <f aca="true" t="shared" si="1" ref="C14:N14">SUM(C6:C13)</f>
        <v>7539</v>
      </c>
      <c r="D14" s="55">
        <f t="shared" si="1"/>
        <v>7319</v>
      </c>
      <c r="E14" s="55">
        <f t="shared" si="1"/>
        <v>48389</v>
      </c>
      <c r="F14" s="55">
        <f t="shared" si="1"/>
        <v>12291</v>
      </c>
      <c r="G14" s="63">
        <f t="shared" si="1"/>
        <v>12238</v>
      </c>
      <c r="H14" s="55">
        <f t="shared" si="1"/>
        <v>11869</v>
      </c>
      <c r="I14" s="55">
        <f t="shared" si="1"/>
        <v>303974</v>
      </c>
      <c r="J14" s="55">
        <f t="shared" si="1"/>
        <v>14431</v>
      </c>
      <c r="K14" s="55">
        <f t="shared" si="1"/>
        <v>20480</v>
      </c>
      <c r="L14" s="55">
        <f t="shared" si="1"/>
        <v>14249</v>
      </c>
      <c r="M14" s="55">
        <f t="shared" si="1"/>
        <v>14416</v>
      </c>
      <c r="N14" s="55">
        <f t="shared" si="1"/>
        <v>17086</v>
      </c>
      <c r="O14" s="56">
        <f>SUM(C14:N14)</f>
        <v>484281</v>
      </c>
    </row>
    <row r="15" spans="1:15" ht="13.5" thickBot="1">
      <c r="A15" s="37">
        <v>11</v>
      </c>
      <c r="B15" s="204" t="s">
        <v>67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6"/>
    </row>
    <row r="16" spans="1:15" ht="12.75">
      <c r="A16" s="39">
        <v>12</v>
      </c>
      <c r="B16" s="36" t="s">
        <v>68</v>
      </c>
      <c r="C16" s="33">
        <v>2731</v>
      </c>
      <c r="D16" s="33">
        <v>2730</v>
      </c>
      <c r="E16" s="33">
        <v>6423</v>
      </c>
      <c r="F16" s="33">
        <v>6423</v>
      </c>
      <c r="G16" s="33">
        <v>6424</v>
      </c>
      <c r="H16" s="33">
        <v>6423</v>
      </c>
      <c r="I16" s="33">
        <v>6571</v>
      </c>
      <c r="J16" s="33">
        <v>6170</v>
      </c>
      <c r="K16" s="33">
        <v>5850</v>
      </c>
      <c r="L16" s="33">
        <v>5850</v>
      </c>
      <c r="M16" s="33">
        <v>5420</v>
      </c>
      <c r="N16" s="33">
        <v>4561</v>
      </c>
      <c r="O16" s="34">
        <f>SUM(C16:N16)</f>
        <v>65576</v>
      </c>
    </row>
    <row r="17" spans="1:15" ht="22.5">
      <c r="A17" s="38">
        <v>13</v>
      </c>
      <c r="B17" s="29" t="s">
        <v>15</v>
      </c>
      <c r="C17" s="30">
        <v>528</v>
      </c>
      <c r="D17" s="30">
        <v>528</v>
      </c>
      <c r="E17" s="30">
        <v>933</v>
      </c>
      <c r="F17" s="30">
        <v>933</v>
      </c>
      <c r="G17" s="30">
        <v>935</v>
      </c>
      <c r="H17" s="30">
        <v>934</v>
      </c>
      <c r="I17" s="30">
        <v>965</v>
      </c>
      <c r="J17" s="30">
        <v>965</v>
      </c>
      <c r="K17" s="30">
        <v>950</v>
      </c>
      <c r="L17" s="30">
        <v>965</v>
      </c>
      <c r="M17" s="30">
        <v>965</v>
      </c>
      <c r="N17" s="30">
        <v>777</v>
      </c>
      <c r="O17" s="31">
        <f t="shared" si="0"/>
        <v>10378</v>
      </c>
    </row>
    <row r="18" spans="1:15" ht="12.75">
      <c r="A18" s="38">
        <v>14</v>
      </c>
      <c r="B18" s="35" t="s">
        <v>69</v>
      </c>
      <c r="C18" s="30">
        <v>2725</v>
      </c>
      <c r="D18" s="30">
        <v>2726</v>
      </c>
      <c r="E18" s="30">
        <v>3543</v>
      </c>
      <c r="F18" s="30">
        <v>3543</v>
      </c>
      <c r="G18" s="30">
        <v>3544</v>
      </c>
      <c r="H18" s="30">
        <v>3544</v>
      </c>
      <c r="I18" s="30">
        <v>33366</v>
      </c>
      <c r="J18" s="30">
        <v>4954</v>
      </c>
      <c r="K18" s="30">
        <v>6228</v>
      </c>
      <c r="L18" s="30">
        <v>6223</v>
      </c>
      <c r="M18" s="30">
        <v>6223</v>
      </c>
      <c r="N18" s="30">
        <v>4621</v>
      </c>
      <c r="O18" s="31">
        <f t="shared" si="0"/>
        <v>81240</v>
      </c>
    </row>
    <row r="19" spans="1:15" ht="12.75">
      <c r="A19" s="38">
        <v>15</v>
      </c>
      <c r="B19" s="35" t="s">
        <v>23</v>
      </c>
      <c r="C19" s="30">
        <v>140</v>
      </c>
      <c r="D19" s="30">
        <v>140</v>
      </c>
      <c r="E19" s="30">
        <v>140</v>
      </c>
      <c r="F19" s="30">
        <v>140</v>
      </c>
      <c r="G19" s="30">
        <v>140</v>
      </c>
      <c r="H19" s="30">
        <v>140</v>
      </c>
      <c r="I19" s="30">
        <v>140</v>
      </c>
      <c r="J19" s="30">
        <v>220</v>
      </c>
      <c r="K19" s="30">
        <v>220</v>
      </c>
      <c r="L19" s="30">
        <v>200</v>
      </c>
      <c r="M19" s="30">
        <v>240</v>
      </c>
      <c r="N19" s="30">
        <v>384</v>
      </c>
      <c r="O19" s="31">
        <f t="shared" si="0"/>
        <v>2244</v>
      </c>
    </row>
    <row r="20" spans="1:15" ht="12.75">
      <c r="A20" s="38">
        <v>16</v>
      </c>
      <c r="B20" s="35" t="s">
        <v>24</v>
      </c>
      <c r="C20" s="30">
        <v>1195</v>
      </c>
      <c r="D20" s="30">
        <v>1195</v>
      </c>
      <c r="E20" s="30">
        <v>930</v>
      </c>
      <c r="F20" s="30">
        <v>1290</v>
      </c>
      <c r="G20" s="30">
        <v>1195</v>
      </c>
      <c r="H20" s="30">
        <v>1200</v>
      </c>
      <c r="I20" s="30">
        <v>1195</v>
      </c>
      <c r="J20" s="30">
        <v>682</v>
      </c>
      <c r="K20" s="30">
        <v>677</v>
      </c>
      <c r="L20" s="30">
        <v>677</v>
      </c>
      <c r="M20" s="30">
        <v>678</v>
      </c>
      <c r="N20" s="30">
        <v>1397</v>
      </c>
      <c r="O20" s="31">
        <f t="shared" si="0"/>
        <v>12311</v>
      </c>
    </row>
    <row r="21" spans="1:15" ht="12.75">
      <c r="A21" s="38">
        <v>17</v>
      </c>
      <c r="B21" s="35" t="s">
        <v>27</v>
      </c>
      <c r="C21" s="30">
        <v>50</v>
      </c>
      <c r="D21" s="30">
        <v>0</v>
      </c>
      <c r="E21" s="30">
        <v>3220</v>
      </c>
      <c r="F21" s="30">
        <v>55</v>
      </c>
      <c r="G21" s="30"/>
      <c r="H21" s="30"/>
      <c r="I21" s="30">
        <v>262472</v>
      </c>
      <c r="J21" s="30"/>
      <c r="K21" s="30">
        <v>1271</v>
      </c>
      <c r="L21" s="30"/>
      <c r="M21" s="30"/>
      <c r="N21" s="30"/>
      <c r="O21" s="31">
        <f t="shared" si="0"/>
        <v>267068</v>
      </c>
    </row>
    <row r="22" spans="1:15" ht="12.75">
      <c r="A22" s="38">
        <v>18</v>
      </c>
      <c r="B22" s="29" t="s">
        <v>7</v>
      </c>
      <c r="C22" s="30"/>
      <c r="D22" s="30"/>
      <c r="E22" s="30">
        <v>2200</v>
      </c>
      <c r="F22" s="30"/>
      <c r="G22" s="30"/>
      <c r="H22" s="30"/>
      <c r="I22" s="30">
        <v>29905</v>
      </c>
      <c r="J22" s="30"/>
      <c r="K22" s="30">
        <v>3686</v>
      </c>
      <c r="L22" s="30"/>
      <c r="M22" s="30"/>
      <c r="N22" s="30"/>
      <c r="O22" s="31">
        <f>SUM(C22:N22)</f>
        <v>35791</v>
      </c>
    </row>
    <row r="23" spans="1:15" ht="12.75">
      <c r="A23" s="38">
        <v>19</v>
      </c>
      <c r="B23" s="35" t="s">
        <v>70</v>
      </c>
      <c r="C23" s="30"/>
      <c r="D23" s="30">
        <v>0</v>
      </c>
      <c r="E23" s="30">
        <v>600</v>
      </c>
      <c r="F23" s="30"/>
      <c r="G23" s="30"/>
      <c r="H23" s="30"/>
      <c r="I23" s="30"/>
      <c r="J23" s="30"/>
      <c r="K23" s="30">
        <v>600</v>
      </c>
      <c r="L23" s="30"/>
      <c r="M23" s="30"/>
      <c r="N23" s="30"/>
      <c r="O23" s="31">
        <f t="shared" si="0"/>
        <v>1200</v>
      </c>
    </row>
    <row r="24" spans="1:15" ht="13.5" thickBot="1">
      <c r="A24" s="38">
        <v>20</v>
      </c>
      <c r="B24" s="35" t="s">
        <v>71</v>
      </c>
      <c r="C24" s="30">
        <v>73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>
        <v>8400</v>
      </c>
      <c r="O24" s="31">
        <f t="shared" si="0"/>
        <v>8473</v>
      </c>
    </row>
    <row r="25" spans="1:15" ht="13.5" thickBot="1">
      <c r="A25" s="58">
        <v>21</v>
      </c>
      <c r="B25" s="54" t="s">
        <v>72</v>
      </c>
      <c r="C25" s="55">
        <f aca="true" t="shared" si="2" ref="C25:N25">SUM(C16:C24)</f>
        <v>7442</v>
      </c>
      <c r="D25" s="55">
        <f t="shared" si="2"/>
        <v>7319</v>
      </c>
      <c r="E25" s="55">
        <f t="shared" si="2"/>
        <v>17989</v>
      </c>
      <c r="F25" s="55">
        <f t="shared" si="2"/>
        <v>12384</v>
      </c>
      <c r="G25" s="55">
        <f t="shared" si="2"/>
        <v>12238</v>
      </c>
      <c r="H25" s="55">
        <f t="shared" si="2"/>
        <v>12241</v>
      </c>
      <c r="I25" s="55">
        <f t="shared" si="2"/>
        <v>334614</v>
      </c>
      <c r="J25" s="55">
        <f t="shared" si="2"/>
        <v>12991</v>
      </c>
      <c r="K25" s="55">
        <f t="shared" si="2"/>
        <v>19482</v>
      </c>
      <c r="L25" s="55">
        <f t="shared" si="2"/>
        <v>13915</v>
      </c>
      <c r="M25" s="55">
        <f t="shared" si="2"/>
        <v>13526</v>
      </c>
      <c r="N25" s="55">
        <f t="shared" si="2"/>
        <v>20140</v>
      </c>
      <c r="O25" s="56">
        <f>SUM(O16:O24)</f>
        <v>484281</v>
      </c>
    </row>
  </sheetData>
  <sheetProtection/>
  <mergeCells count="4">
    <mergeCell ref="A2:O2"/>
    <mergeCell ref="B5:O5"/>
    <mergeCell ref="B15:O15"/>
    <mergeCell ref="B1:N1"/>
  </mergeCells>
  <printOptions/>
  <pageMargins left="0.57" right="0.75" top="1" bottom="1" header="0.5" footer="0.5"/>
  <pageSetup horizontalDpi="600" verticalDpi="600" orientation="landscape" paperSize="9" r:id="rId1"/>
  <headerFooter alignWithMargins="0">
    <oddHeader>&amp;L5.sz.melléklet a 3/2018.(II.27.) önk.rendelethez,   ezer Ft.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D16" sqref="D16:E16"/>
    </sheetView>
  </sheetViews>
  <sheetFormatPr defaultColWidth="9.140625" defaultRowHeight="12.75"/>
  <cols>
    <col min="2" max="2" width="49.57421875" style="0" customWidth="1"/>
    <col min="3" max="3" width="14.140625" style="0" customWidth="1"/>
    <col min="5" max="5" width="5.421875" style="0" customWidth="1"/>
  </cols>
  <sheetData>
    <row r="1" spans="1:5" ht="16.5">
      <c r="A1" s="215" t="s">
        <v>107</v>
      </c>
      <c r="B1" s="216"/>
      <c r="C1" s="216"/>
      <c r="D1" s="216"/>
      <c r="E1" s="217"/>
    </row>
    <row r="2" spans="1:5" ht="21" customHeight="1">
      <c r="A2" s="195" t="s">
        <v>73</v>
      </c>
      <c r="B2" s="196"/>
      <c r="C2" s="196"/>
      <c r="D2" s="196"/>
      <c r="E2" s="197"/>
    </row>
    <row r="3" spans="1:5" ht="42" customHeight="1">
      <c r="A3" s="97" t="s">
        <v>74</v>
      </c>
      <c r="B3" s="100" t="s">
        <v>185</v>
      </c>
      <c r="C3" s="98" t="s">
        <v>183</v>
      </c>
      <c r="D3" s="218" t="s">
        <v>184</v>
      </c>
      <c r="E3" s="219"/>
    </row>
    <row r="4" spans="1:5" ht="18" customHeight="1">
      <c r="A4" s="1" t="s">
        <v>64</v>
      </c>
      <c r="B4" s="1"/>
      <c r="C4" s="1"/>
      <c r="D4" s="208"/>
      <c r="E4" s="209"/>
    </row>
    <row r="5" spans="1:5" ht="16.5" customHeight="1">
      <c r="A5" s="1"/>
      <c r="B5" s="19" t="s">
        <v>75</v>
      </c>
      <c r="C5" s="19">
        <v>0</v>
      </c>
      <c r="D5" s="220">
        <v>0</v>
      </c>
      <c r="E5" s="221"/>
    </row>
    <row r="6" spans="1:5" ht="12.75">
      <c r="A6" s="1"/>
      <c r="B6" s="1"/>
      <c r="C6" s="1"/>
      <c r="D6" s="208"/>
      <c r="E6" s="209"/>
    </row>
    <row r="7" spans="1:5" ht="18.75" customHeight="1">
      <c r="A7" s="214" t="s">
        <v>186</v>
      </c>
      <c r="B7" s="214"/>
      <c r="C7" s="214"/>
      <c r="D7" s="208"/>
      <c r="E7" s="209"/>
    </row>
    <row r="8" spans="1:5" ht="18.75" customHeight="1">
      <c r="A8" s="1"/>
      <c r="B8" s="1"/>
      <c r="C8" s="1"/>
      <c r="D8" s="208"/>
      <c r="E8" s="209"/>
    </row>
    <row r="9" spans="1:5" ht="19.5" customHeight="1">
      <c r="A9" s="1" t="s">
        <v>64</v>
      </c>
      <c r="B9" s="1" t="s">
        <v>76</v>
      </c>
      <c r="C9" s="2">
        <v>1025</v>
      </c>
      <c r="D9" s="210">
        <v>1176</v>
      </c>
      <c r="E9" s="211"/>
    </row>
    <row r="10" spans="1:5" ht="18" customHeight="1">
      <c r="A10" s="1"/>
      <c r="B10" s="1"/>
      <c r="C10" s="2"/>
      <c r="D10" s="210"/>
      <c r="E10" s="211"/>
    </row>
    <row r="11" spans="1:5" ht="21" customHeight="1">
      <c r="A11" s="1"/>
      <c r="B11" s="95" t="s">
        <v>75</v>
      </c>
      <c r="C11" s="99">
        <f>SUM(C9:C10)</f>
        <v>1025</v>
      </c>
      <c r="D11" s="212">
        <f>SUM(D9:E10)</f>
        <v>1176</v>
      </c>
      <c r="E11" s="213"/>
    </row>
    <row r="12" spans="1:5" ht="17.25" customHeight="1">
      <c r="A12" s="1"/>
      <c r="B12" s="11"/>
      <c r="C12" s="11"/>
      <c r="D12" s="208"/>
      <c r="E12" s="209"/>
    </row>
    <row r="13" spans="1:5" ht="18" customHeight="1">
      <c r="A13" s="1"/>
      <c r="B13" s="1"/>
      <c r="C13" s="1"/>
      <c r="D13" s="208"/>
      <c r="E13" s="209"/>
    </row>
    <row r="14" spans="1:5" ht="17.25" customHeight="1">
      <c r="A14" s="1"/>
      <c r="B14" s="1"/>
      <c r="C14" s="1"/>
      <c r="D14" s="208"/>
      <c r="E14" s="209"/>
    </row>
    <row r="15" spans="1:5" ht="20.25" customHeight="1">
      <c r="A15" s="1"/>
      <c r="B15" s="1"/>
      <c r="C15" s="1"/>
      <c r="D15" s="208"/>
      <c r="E15" s="209"/>
    </row>
    <row r="16" spans="1:5" ht="18.75" customHeight="1">
      <c r="A16" s="1"/>
      <c r="B16" s="1"/>
      <c r="C16" s="1"/>
      <c r="D16" s="208"/>
      <c r="E16" s="209"/>
    </row>
  </sheetData>
  <sheetProtection/>
  <mergeCells count="17">
    <mergeCell ref="A7:C7"/>
    <mergeCell ref="A1:E1"/>
    <mergeCell ref="A2:E2"/>
    <mergeCell ref="D3:E3"/>
    <mergeCell ref="D4:E4"/>
    <mergeCell ref="D5:E5"/>
    <mergeCell ref="D6:E6"/>
    <mergeCell ref="D7:E7"/>
    <mergeCell ref="D14:E14"/>
    <mergeCell ref="D15:E15"/>
    <mergeCell ref="D16:E16"/>
    <mergeCell ref="D8:E8"/>
    <mergeCell ref="D9:E9"/>
    <mergeCell ref="D10:E10"/>
    <mergeCell ref="D11:E11"/>
    <mergeCell ref="D12:E12"/>
    <mergeCell ref="D13:E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&amp;L6.sz.melléklet a 3/2018.(II.27.) önk.rendelethez, 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Ági</cp:lastModifiedBy>
  <cp:lastPrinted>2018-03-06T14:18:46Z</cp:lastPrinted>
  <dcterms:created xsi:type="dcterms:W3CDTF">2005-02-03T09:30:35Z</dcterms:created>
  <dcterms:modified xsi:type="dcterms:W3CDTF">2018-03-06T14:18:54Z</dcterms:modified>
  <cp:category/>
  <cp:version/>
  <cp:contentType/>
  <cp:contentStatus/>
</cp:coreProperties>
</file>